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970" windowHeight="8865" activeTab="0"/>
  </bookViews>
  <sheets>
    <sheet name="詳細" sheetId="1" r:id="rId1"/>
    <sheet name="まとめ" sheetId="2" r:id="rId2"/>
  </sheets>
  <definedNames/>
  <calcPr fullCalcOnLoad="1"/>
</workbook>
</file>

<file path=xl/sharedStrings.xml><?xml version="1.0" encoding="utf-8"?>
<sst xmlns="http://schemas.openxmlformats.org/spreadsheetml/2006/main" count="676" uniqueCount="172">
  <si>
    <t>対象鳥の調査</t>
  </si>
  <si>
    <t>全体デザイン</t>
  </si>
  <si>
    <t>習作製作</t>
  </si>
  <si>
    <t>作図</t>
  </si>
  <si>
    <t>調査・デザイン</t>
  </si>
  <si>
    <t>習作・作図</t>
  </si>
  <si>
    <t>カットアウト</t>
  </si>
  <si>
    <t>角削り</t>
  </si>
  <si>
    <t>丸削り</t>
  </si>
  <si>
    <t>荒削り</t>
  </si>
  <si>
    <t>ヤスリがけ</t>
  </si>
  <si>
    <t>足製作</t>
  </si>
  <si>
    <t>足パーツ切出し</t>
  </si>
  <si>
    <t>爪研ぎ</t>
  </si>
  <si>
    <t>位置決め</t>
  </si>
  <si>
    <t>ハンダ付け</t>
  </si>
  <si>
    <t>パテ盛り</t>
  </si>
  <si>
    <t>羽出し</t>
  </si>
  <si>
    <t>本体製作</t>
  </si>
  <si>
    <t>目入れ</t>
  </si>
  <si>
    <t>ジェッソ塗り</t>
  </si>
  <si>
    <t>ヤスリがけ</t>
  </si>
  <si>
    <t>台製作</t>
  </si>
  <si>
    <t>削り</t>
  </si>
  <si>
    <t>組立て</t>
  </si>
  <si>
    <t>クチバシ加工</t>
  </si>
  <si>
    <t>尾羽出し</t>
  </si>
  <si>
    <t>尾上面羽出し</t>
  </si>
  <si>
    <t>尾下面羽出し</t>
  </si>
  <si>
    <t>右翼羽出し</t>
  </si>
  <si>
    <t>下書き</t>
  </si>
  <si>
    <t>尾、上尾筒、下尾筒 分け</t>
  </si>
  <si>
    <t>背、肩羽、翼 分け</t>
  </si>
  <si>
    <t>右翼の羽パーツ 分け</t>
  </si>
  <si>
    <t>左翼の羽パーツ 分け</t>
  </si>
  <si>
    <t>腹、胸 分け</t>
  </si>
  <si>
    <t>首、頭 分け</t>
  </si>
  <si>
    <t>全体調整・パーツ分け</t>
  </si>
  <si>
    <t>全体下書き</t>
  </si>
  <si>
    <t>喉、頬 分け</t>
  </si>
  <si>
    <t>クチバシ、頭 分け</t>
  </si>
  <si>
    <t>左翼羽出し</t>
  </si>
  <si>
    <t>初列風切羽出し</t>
  </si>
  <si>
    <t>次列風切羽出し</t>
  </si>
  <si>
    <t>三列風切羽出し</t>
  </si>
  <si>
    <t>小翼羽羽出し</t>
  </si>
  <si>
    <t>大雨覆羽出し</t>
  </si>
  <si>
    <t>中雨覆羽出し</t>
  </si>
  <si>
    <t>上尾筒、下尾筒羽出し</t>
  </si>
  <si>
    <t>上尾筒羽出し</t>
  </si>
  <si>
    <t>下尾筒羽出し</t>
  </si>
  <si>
    <t>背中羽出し</t>
  </si>
  <si>
    <t>肩羽羽出し</t>
  </si>
  <si>
    <t>腹、胸羽出し</t>
  </si>
  <si>
    <t>腹羽出し</t>
  </si>
  <si>
    <t>胸羽出し</t>
  </si>
  <si>
    <t>喉、首、頭、頬羽出し</t>
  </si>
  <si>
    <t>喉羽出し</t>
  </si>
  <si>
    <t>首羽出し</t>
  </si>
  <si>
    <t>頭羽出し</t>
  </si>
  <si>
    <t>頬羽出し</t>
  </si>
  <si>
    <t>上、下クチバシ分け</t>
  </si>
  <si>
    <t>鼻孔穴あけ</t>
  </si>
  <si>
    <t>穴開け</t>
  </si>
  <si>
    <t>目入れ(パテ盛り)</t>
  </si>
  <si>
    <t>羽枝出し</t>
  </si>
  <si>
    <t>尾バーニング</t>
  </si>
  <si>
    <t>右翼バーニング</t>
  </si>
  <si>
    <t>左翼バーニング</t>
  </si>
  <si>
    <t>上、下境界バーニング</t>
  </si>
  <si>
    <t>背、肩羽テクスチャリング</t>
  </si>
  <si>
    <t>腹、胸テクスチャリング</t>
  </si>
  <si>
    <t>尾、翼羽軸出し</t>
  </si>
  <si>
    <t>頭テクスチャリング</t>
  </si>
  <si>
    <t>全体バーニングで調整</t>
  </si>
  <si>
    <t>アイリングのパテ盛り</t>
  </si>
  <si>
    <t>全身をラッカーで固め</t>
  </si>
  <si>
    <t>細かい加工</t>
  </si>
  <si>
    <t>上、下尾筒テクスチャリング</t>
  </si>
  <si>
    <t>本体型取り</t>
  </si>
  <si>
    <t>台型取り</t>
  </si>
  <si>
    <t>湯口調整</t>
  </si>
  <si>
    <t>レジンキャスト</t>
  </si>
  <si>
    <t>油粘土で作品位置決め</t>
  </si>
  <si>
    <t>上面型取り</t>
  </si>
  <si>
    <t>下面型取り</t>
  </si>
  <si>
    <t>上面シリコン剥離剤塗り</t>
  </si>
  <si>
    <t>レジン剥離剤塗り</t>
  </si>
  <si>
    <t>固定用木枠製作</t>
  </si>
  <si>
    <t>水で実験、レジン必要量確認</t>
  </si>
  <si>
    <t>バリ取り</t>
  </si>
  <si>
    <t>洗浄</t>
  </si>
  <si>
    <t>複製製作</t>
  </si>
  <si>
    <t>型に目パーツ入込み</t>
  </si>
  <si>
    <t>下塗り</t>
  </si>
  <si>
    <t>爪にメタルプライマー塗り</t>
  </si>
  <si>
    <t>全体にプライマー塗り</t>
  </si>
  <si>
    <t>本体プライマー噴き</t>
  </si>
  <si>
    <t>本体パステル塗り</t>
  </si>
  <si>
    <t>足塗り</t>
  </si>
  <si>
    <t>アクリル絵具で本塗り</t>
  </si>
  <si>
    <t>ドライブラシ</t>
  </si>
  <si>
    <t>エナメル塗料で墨入れ</t>
  </si>
  <si>
    <t>爪ツヤ出し</t>
  </si>
  <si>
    <t>パテ盛り部分をナイフで調整</t>
  </si>
  <si>
    <t>基本色全体塗り</t>
  </si>
  <si>
    <t>明度、彩度を変えて塗り</t>
  </si>
  <si>
    <t>基本色の明度を上げて爪塗り</t>
  </si>
  <si>
    <t>ウオッシング</t>
  </si>
  <si>
    <t>羽軸、クチバシのツヤ調整</t>
  </si>
  <si>
    <t>本体塗り</t>
  </si>
  <si>
    <t>台塗り</t>
  </si>
  <si>
    <t>ツヤ調整</t>
  </si>
  <si>
    <t>製作条件</t>
  </si>
  <si>
    <t>・小鳥サイズ</t>
  </si>
  <si>
    <t>・台はあまり凝っていない</t>
  </si>
  <si>
    <t>・オープンウィングでない</t>
  </si>
  <si>
    <t>・口は開けていない</t>
  </si>
  <si>
    <t>作業項目</t>
  </si>
  <si>
    <t>設計工程</t>
  </si>
  <si>
    <t>練習工程</t>
  </si>
  <si>
    <t>最小工数</t>
  </si>
  <si>
    <t>最大工数</t>
  </si>
  <si>
    <t>平均工数</t>
  </si>
  <si>
    <t>～</t>
  </si>
  <si>
    <t>～</t>
  </si>
  <si>
    <t>合計</t>
  </si>
  <si>
    <t>～</t>
  </si>
  <si>
    <t>備考</t>
  </si>
  <si>
    <t>スカルピー使用</t>
  </si>
  <si>
    <t>ラッカーで固め</t>
  </si>
  <si>
    <t>アイリング加工</t>
  </si>
  <si>
    <t>表面処理</t>
  </si>
  <si>
    <t>シリコン型製作工程</t>
  </si>
  <si>
    <t>工数単位は時間(H)</t>
  </si>
  <si>
    <t>初列雨覆羽出し</t>
  </si>
  <si>
    <t>以下、羽の割れも一緒に表現</t>
  </si>
  <si>
    <t>～</t>
  </si>
  <si>
    <t>パーツ曲げ</t>
  </si>
  <si>
    <t>スタイロフォーム使用</t>
  </si>
  <si>
    <t>本体製作工程</t>
  </si>
  <si>
    <t>台製作工程</t>
  </si>
  <si>
    <t>チュペロ材使用</t>
  </si>
  <si>
    <t>硬化時間除く</t>
  </si>
  <si>
    <t>調整含む</t>
  </si>
  <si>
    <t>複製製作工程</t>
  </si>
  <si>
    <t>足スプレー塗装</t>
  </si>
  <si>
    <t>準備含む</t>
  </si>
  <si>
    <t>1回目</t>
  </si>
  <si>
    <t>2回目</t>
  </si>
  <si>
    <t>3回目</t>
  </si>
  <si>
    <t>原型製作</t>
  </si>
  <si>
    <t>～</t>
  </si>
  <si>
    <t>本体レジンキャスト</t>
  </si>
  <si>
    <t>台レジンキャスト</t>
  </si>
  <si>
    <t>台の組立て含む</t>
  </si>
  <si>
    <t>～</t>
  </si>
  <si>
    <t>-</t>
  </si>
  <si>
    <t>-</t>
  </si>
  <si>
    <t>-</t>
  </si>
  <si>
    <t>-</t>
  </si>
  <si>
    <t>時間計算</t>
  </si>
  <si>
    <t>人日計算(1日6時間で計算)</t>
  </si>
  <si>
    <t>1月に6日作業した場合の工数(月)</t>
  </si>
  <si>
    <t>鳥フィギュアの製作工数（まとめ）</t>
  </si>
  <si>
    <t>鳥フィギュアの製作工数（詳細）</t>
  </si>
  <si>
    <t>・ガラスアイを使用</t>
  </si>
  <si>
    <t>・ポリウレタン樹脂を使用</t>
  </si>
  <si>
    <t>1ヶ月に6日作業した場合の工数(月)</t>
  </si>
  <si>
    <t>本体のみを真面目に作った場合</t>
  </si>
  <si>
    <t>本体と台を真面目に作った場合</t>
  </si>
  <si>
    <t>本体のみを練習無しで作った場合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</si>
</sst>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;_ࠀ"/>
    <numFmt numFmtId="182" formatCode="0;_堀"/>
    <numFmt numFmtId="183" formatCode="0.0;_堀"/>
    <numFmt numFmtId="184" formatCode="0.00;_堀"/>
    <numFmt numFmtId="185" formatCode="0.0_ "/>
    <numFmt numFmtId="186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183" fontId="2" fillId="2" borderId="21" xfId="0" applyNumberFormat="1" applyFont="1" applyFill="1" applyBorder="1" applyAlignment="1">
      <alignment vertical="center"/>
    </xf>
    <xf numFmtId="185" fontId="2" fillId="2" borderId="8" xfId="0" applyNumberFormat="1" applyFont="1" applyFill="1" applyBorder="1" applyAlignment="1">
      <alignment vertical="center"/>
    </xf>
    <xf numFmtId="185" fontId="2" fillId="2" borderId="21" xfId="0" applyNumberFormat="1" applyFont="1" applyFill="1" applyBorder="1" applyAlignment="1">
      <alignment vertical="center"/>
    </xf>
    <xf numFmtId="185" fontId="2" fillId="2" borderId="7" xfId="0" applyNumberFormat="1" applyFont="1" applyFill="1" applyBorder="1" applyAlignment="1">
      <alignment vertical="center"/>
    </xf>
    <xf numFmtId="185" fontId="2" fillId="2" borderId="9" xfId="0" applyNumberFormat="1" applyFont="1" applyFill="1" applyBorder="1" applyAlignment="1">
      <alignment vertical="center"/>
    </xf>
    <xf numFmtId="185" fontId="2" fillId="2" borderId="2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D08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8"/>
  <sheetViews>
    <sheetView showGridLines="0" tabSelected="1" workbookViewId="0" topLeftCell="A1">
      <selection activeCell="A1" sqref="A1"/>
    </sheetView>
  </sheetViews>
  <sheetFormatPr defaultColWidth="9.00390625" defaultRowHeight="15.75" customHeight="1"/>
  <cols>
    <col min="1" max="1" width="1.625" style="1" customWidth="1"/>
    <col min="2" max="2" width="1.37890625" style="1" customWidth="1"/>
    <col min="3" max="5" width="1.625" style="1" customWidth="1"/>
    <col min="6" max="6" width="1.37890625" style="1" customWidth="1"/>
    <col min="7" max="7" width="23.625" style="1" customWidth="1"/>
    <col min="8" max="8" width="9.00390625" style="1" customWidth="1"/>
    <col min="9" max="9" width="3.50390625" style="19" customWidth="1"/>
    <col min="10" max="11" width="9.00390625" style="1" customWidth="1"/>
    <col min="12" max="12" width="38.875" style="1" customWidth="1"/>
    <col min="13" max="13" width="2.625" style="1" customWidth="1"/>
    <col min="14" max="16384" width="9.00390625" style="1" customWidth="1"/>
  </cols>
  <sheetData>
    <row r="2" spans="3:7" ht="15.75" customHeight="1">
      <c r="C2" s="35" t="s">
        <v>165</v>
      </c>
      <c r="D2" s="6"/>
      <c r="E2" s="6"/>
      <c r="F2" s="6"/>
      <c r="G2" s="6"/>
    </row>
    <row r="3" ht="15.75" customHeight="1">
      <c r="B3" s="2"/>
    </row>
    <row r="4" ht="15.75" customHeight="1">
      <c r="C4" s="2" t="s">
        <v>113</v>
      </c>
    </row>
    <row r="5" ht="15.75" customHeight="1">
      <c r="C5" s="1" t="s">
        <v>114</v>
      </c>
    </row>
    <row r="6" ht="15.75" customHeight="1">
      <c r="C6" s="1" t="s">
        <v>116</v>
      </c>
    </row>
    <row r="7" ht="15.75" customHeight="1">
      <c r="C7" s="1" t="s">
        <v>117</v>
      </c>
    </row>
    <row r="8" ht="15.75" customHeight="1">
      <c r="C8" s="1" t="s">
        <v>115</v>
      </c>
    </row>
    <row r="9" ht="15.75" customHeight="1">
      <c r="C9" s="1" t="s">
        <v>166</v>
      </c>
    </row>
    <row r="10" ht="15.75" customHeight="1">
      <c r="C10" s="1" t="s">
        <v>167</v>
      </c>
    </row>
    <row r="12" spans="3:8" ht="15.75" customHeight="1">
      <c r="C12" s="1" t="s">
        <v>119</v>
      </c>
      <c r="H12" s="1" t="s">
        <v>134</v>
      </c>
    </row>
    <row r="13" spans="3:12" ht="15.75" customHeight="1">
      <c r="C13" s="16" t="s">
        <v>118</v>
      </c>
      <c r="D13" s="17"/>
      <c r="E13" s="17"/>
      <c r="F13" s="17"/>
      <c r="G13" s="17"/>
      <c r="H13" s="18" t="s">
        <v>121</v>
      </c>
      <c r="I13" s="20" t="s">
        <v>127</v>
      </c>
      <c r="J13" s="18" t="s">
        <v>122</v>
      </c>
      <c r="K13" s="18" t="s">
        <v>123</v>
      </c>
      <c r="L13" s="18" t="s">
        <v>128</v>
      </c>
    </row>
    <row r="14" spans="3:12" ht="15.75" customHeight="1">
      <c r="C14" s="12" t="s">
        <v>4</v>
      </c>
      <c r="D14" s="13"/>
      <c r="E14" s="13"/>
      <c r="F14" s="13"/>
      <c r="G14" s="15"/>
      <c r="H14" s="14">
        <f>SUM(H15:H16)</f>
        <v>4</v>
      </c>
      <c r="I14" s="21"/>
      <c r="J14" s="14">
        <f>SUM(J15:J16)</f>
        <v>12</v>
      </c>
      <c r="K14" s="14">
        <f>SUM(K15:K16)</f>
        <v>8</v>
      </c>
      <c r="L14" s="14"/>
    </row>
    <row r="15" spans="3:12" ht="15.75" customHeight="1">
      <c r="C15" s="8" t="s">
        <v>1</v>
      </c>
      <c r="D15" s="9"/>
      <c r="E15" s="9"/>
      <c r="F15" s="9"/>
      <c r="G15" s="10"/>
      <c r="H15" s="11">
        <v>2</v>
      </c>
      <c r="I15" s="22" t="s">
        <v>125</v>
      </c>
      <c r="J15" s="11">
        <v>6</v>
      </c>
      <c r="K15" s="11">
        <f>H15+((J15-H15)/2)</f>
        <v>4</v>
      </c>
      <c r="L15" s="11"/>
    </row>
    <row r="16" spans="3:12" ht="15.75" customHeight="1">
      <c r="C16" s="5" t="s">
        <v>0</v>
      </c>
      <c r="D16" s="6"/>
      <c r="E16" s="6"/>
      <c r="F16" s="6"/>
      <c r="G16" s="7"/>
      <c r="H16" s="11">
        <v>2</v>
      </c>
      <c r="I16" s="22" t="s">
        <v>125</v>
      </c>
      <c r="J16" s="11">
        <v>6</v>
      </c>
      <c r="K16" s="11">
        <f>H16+((J16-H16)/2)</f>
        <v>4</v>
      </c>
      <c r="L16" s="11"/>
    </row>
    <row r="17" spans="3:12" ht="15.75" customHeight="1">
      <c r="C17" s="12" t="s">
        <v>5</v>
      </c>
      <c r="D17" s="13"/>
      <c r="E17" s="13"/>
      <c r="F17" s="13"/>
      <c r="G17" s="15"/>
      <c r="H17" s="14">
        <f>SUM(H18:H19)</f>
        <v>9</v>
      </c>
      <c r="I17" s="21"/>
      <c r="J17" s="14">
        <f>SUM(J18:J19)</f>
        <v>21</v>
      </c>
      <c r="K17" s="14">
        <f>SUM(K18:K19)</f>
        <v>15</v>
      </c>
      <c r="L17" s="14"/>
    </row>
    <row r="18" spans="3:12" ht="15.75" customHeight="1">
      <c r="C18" s="8" t="s">
        <v>2</v>
      </c>
      <c r="D18" s="9"/>
      <c r="E18" s="9"/>
      <c r="F18" s="9"/>
      <c r="G18" s="10"/>
      <c r="H18" s="11">
        <v>6</v>
      </c>
      <c r="I18" s="22" t="s">
        <v>125</v>
      </c>
      <c r="J18" s="11">
        <v>12</v>
      </c>
      <c r="K18" s="11">
        <f>H18+((J18-H18)/2)</f>
        <v>9</v>
      </c>
      <c r="L18" s="11" t="s">
        <v>129</v>
      </c>
    </row>
    <row r="19" spans="3:12" ht="15.75" customHeight="1" thickBot="1">
      <c r="C19" s="28" t="s">
        <v>3</v>
      </c>
      <c r="D19" s="29"/>
      <c r="E19" s="29"/>
      <c r="F19" s="29"/>
      <c r="G19" s="30"/>
      <c r="H19" s="31">
        <v>3</v>
      </c>
      <c r="I19" s="32" t="s">
        <v>125</v>
      </c>
      <c r="J19" s="31">
        <v>9</v>
      </c>
      <c r="K19" s="31">
        <f>H19+((J19-H19)/2)</f>
        <v>6</v>
      </c>
      <c r="L19" s="31"/>
    </row>
    <row r="20" spans="3:12" ht="15.75" customHeight="1" thickTop="1">
      <c r="C20" s="24" t="s">
        <v>126</v>
      </c>
      <c r="D20" s="25"/>
      <c r="E20" s="25"/>
      <c r="F20" s="25"/>
      <c r="G20" s="25"/>
      <c r="H20" s="26">
        <f>H14+H17</f>
        <v>13</v>
      </c>
      <c r="I20" s="27" t="s">
        <v>125</v>
      </c>
      <c r="J20" s="26">
        <f>J14+J17</f>
        <v>33</v>
      </c>
      <c r="K20" s="26">
        <f>K14+K17</f>
        <v>23</v>
      </c>
      <c r="L20" s="26"/>
    </row>
    <row r="22" spans="3:8" ht="15.75" customHeight="1">
      <c r="C22" s="2" t="s">
        <v>120</v>
      </c>
      <c r="H22" s="1" t="s">
        <v>134</v>
      </c>
    </row>
    <row r="23" spans="3:12" ht="15.75" customHeight="1">
      <c r="C23" s="16" t="s">
        <v>118</v>
      </c>
      <c r="D23" s="17"/>
      <c r="E23" s="17"/>
      <c r="F23" s="17"/>
      <c r="G23" s="17"/>
      <c r="H23" s="18" t="s">
        <v>121</v>
      </c>
      <c r="I23" s="23" t="s">
        <v>127</v>
      </c>
      <c r="J23" s="18" t="s">
        <v>122</v>
      </c>
      <c r="K23" s="18" t="s">
        <v>123</v>
      </c>
      <c r="L23" s="18" t="s">
        <v>128</v>
      </c>
    </row>
    <row r="24" spans="3:12" ht="15.75" customHeight="1">
      <c r="C24" s="12" t="s">
        <v>18</v>
      </c>
      <c r="D24" s="13"/>
      <c r="E24" s="13"/>
      <c r="F24" s="13"/>
      <c r="G24" s="15"/>
      <c r="H24" s="14">
        <f>SUM(H25:H31)</f>
        <v>8</v>
      </c>
      <c r="I24" s="21" t="s">
        <v>137</v>
      </c>
      <c r="J24" s="14">
        <f>SUM(J25:J31)</f>
        <v>16.5</v>
      </c>
      <c r="K24" s="14">
        <f>SUM(K25:K31)</f>
        <v>12.25</v>
      </c>
      <c r="L24" s="14" t="s">
        <v>139</v>
      </c>
    </row>
    <row r="25" spans="3:12" ht="15.75" customHeight="1">
      <c r="C25" s="8" t="s">
        <v>6</v>
      </c>
      <c r="D25" s="9"/>
      <c r="E25" s="9"/>
      <c r="F25" s="9"/>
      <c r="G25" s="10"/>
      <c r="H25" s="11">
        <v>0.5</v>
      </c>
      <c r="I25" s="22" t="s">
        <v>125</v>
      </c>
      <c r="J25" s="11">
        <v>1.5</v>
      </c>
      <c r="K25" s="11">
        <f aca="true" t="shared" si="0" ref="K25:K42">H25+((J25-H25)/2)</f>
        <v>1</v>
      </c>
      <c r="L25" s="11"/>
    </row>
    <row r="26" spans="3:12" ht="15.75" customHeight="1">
      <c r="C26" s="8" t="s">
        <v>7</v>
      </c>
      <c r="D26" s="9"/>
      <c r="E26" s="9"/>
      <c r="F26" s="9"/>
      <c r="G26" s="10"/>
      <c r="H26" s="11">
        <v>1.5</v>
      </c>
      <c r="I26" s="22" t="s">
        <v>125</v>
      </c>
      <c r="J26" s="11">
        <v>3</v>
      </c>
      <c r="K26" s="11">
        <f t="shared" si="0"/>
        <v>2.25</v>
      </c>
      <c r="L26" s="11"/>
    </row>
    <row r="27" spans="3:12" ht="15.75" customHeight="1">
      <c r="C27" s="8" t="s">
        <v>8</v>
      </c>
      <c r="D27" s="9"/>
      <c r="E27" s="9"/>
      <c r="F27" s="9"/>
      <c r="G27" s="10"/>
      <c r="H27" s="11">
        <v>1.5</v>
      </c>
      <c r="I27" s="22" t="s">
        <v>125</v>
      </c>
      <c r="J27" s="11">
        <v>3</v>
      </c>
      <c r="K27" s="11">
        <f t="shared" si="0"/>
        <v>2.25</v>
      </c>
      <c r="L27" s="11"/>
    </row>
    <row r="28" spans="3:12" ht="15.75" customHeight="1">
      <c r="C28" s="8" t="s">
        <v>25</v>
      </c>
      <c r="D28" s="9"/>
      <c r="E28" s="9"/>
      <c r="F28" s="9"/>
      <c r="G28" s="10"/>
      <c r="H28" s="11">
        <v>1.5</v>
      </c>
      <c r="I28" s="22" t="s">
        <v>125</v>
      </c>
      <c r="J28" s="11">
        <v>3</v>
      </c>
      <c r="K28" s="11">
        <f t="shared" si="0"/>
        <v>2.25</v>
      </c>
      <c r="L28" s="11"/>
    </row>
    <row r="29" spans="3:12" ht="15.75" customHeight="1">
      <c r="C29" s="8" t="s">
        <v>19</v>
      </c>
      <c r="D29" s="9"/>
      <c r="E29" s="9"/>
      <c r="F29" s="9"/>
      <c r="G29" s="10"/>
      <c r="H29" s="11">
        <v>1</v>
      </c>
      <c r="I29" s="22" t="s">
        <v>125</v>
      </c>
      <c r="J29" s="11">
        <v>2</v>
      </c>
      <c r="K29" s="11">
        <f t="shared" si="0"/>
        <v>1.5</v>
      </c>
      <c r="L29" s="11"/>
    </row>
    <row r="30" spans="3:12" ht="15.75" customHeight="1">
      <c r="C30" s="8" t="s">
        <v>20</v>
      </c>
      <c r="D30" s="9"/>
      <c r="E30" s="9"/>
      <c r="F30" s="9"/>
      <c r="G30" s="10"/>
      <c r="H30" s="11">
        <v>1</v>
      </c>
      <c r="I30" s="22" t="s">
        <v>125</v>
      </c>
      <c r="J30" s="11">
        <v>2</v>
      </c>
      <c r="K30" s="11">
        <f t="shared" si="0"/>
        <v>1.5</v>
      </c>
      <c r="L30" s="11"/>
    </row>
    <row r="31" spans="3:12" ht="15.75" customHeight="1">
      <c r="C31" s="8" t="s">
        <v>21</v>
      </c>
      <c r="D31" s="9"/>
      <c r="E31" s="9"/>
      <c r="F31" s="9"/>
      <c r="G31" s="10"/>
      <c r="H31" s="11">
        <v>1</v>
      </c>
      <c r="I31" s="22" t="s">
        <v>125</v>
      </c>
      <c r="J31" s="11">
        <v>2</v>
      </c>
      <c r="K31" s="11">
        <f t="shared" si="0"/>
        <v>1.5</v>
      </c>
      <c r="L31" s="11"/>
    </row>
    <row r="32" spans="3:12" ht="15.75" customHeight="1">
      <c r="C32" s="12" t="s">
        <v>22</v>
      </c>
      <c r="D32" s="13"/>
      <c r="E32" s="13"/>
      <c r="F32" s="13"/>
      <c r="G32" s="15"/>
      <c r="H32" s="14">
        <f>SUM(H33:H36)</f>
        <v>3.5</v>
      </c>
      <c r="I32" s="21" t="s">
        <v>137</v>
      </c>
      <c r="J32" s="14">
        <f>SUM(J33:J36)</f>
        <v>8.5</v>
      </c>
      <c r="K32" s="14">
        <f>SUM(K33:K36)</f>
        <v>6</v>
      </c>
      <c r="L32" s="14"/>
    </row>
    <row r="33" spans="3:12" ht="15.75" customHeight="1">
      <c r="C33" s="8" t="s">
        <v>6</v>
      </c>
      <c r="D33" s="9"/>
      <c r="E33" s="9"/>
      <c r="F33" s="10"/>
      <c r="G33" s="10"/>
      <c r="H33" s="11">
        <v>0.5</v>
      </c>
      <c r="I33" s="22" t="s">
        <v>125</v>
      </c>
      <c r="J33" s="11">
        <v>1.5</v>
      </c>
      <c r="K33" s="11">
        <f t="shared" si="0"/>
        <v>1</v>
      </c>
      <c r="L33" s="11"/>
    </row>
    <row r="34" spans="3:12" ht="15.75" customHeight="1">
      <c r="C34" s="8" t="s">
        <v>23</v>
      </c>
      <c r="D34" s="9"/>
      <c r="E34" s="9"/>
      <c r="F34" s="9"/>
      <c r="G34" s="10"/>
      <c r="H34" s="11">
        <v>1</v>
      </c>
      <c r="I34" s="22" t="s">
        <v>125</v>
      </c>
      <c r="J34" s="11">
        <v>3</v>
      </c>
      <c r="K34" s="11">
        <f t="shared" si="0"/>
        <v>2</v>
      </c>
      <c r="L34" s="11"/>
    </row>
    <row r="35" spans="3:12" ht="15.75" customHeight="1">
      <c r="C35" s="8" t="s">
        <v>20</v>
      </c>
      <c r="D35" s="9"/>
      <c r="E35" s="9"/>
      <c r="F35" s="10"/>
      <c r="G35" s="10"/>
      <c r="H35" s="11">
        <v>1</v>
      </c>
      <c r="I35" s="22" t="s">
        <v>125</v>
      </c>
      <c r="J35" s="11">
        <v>2</v>
      </c>
      <c r="K35" s="11">
        <f t="shared" si="0"/>
        <v>1.5</v>
      </c>
      <c r="L35" s="11"/>
    </row>
    <row r="36" spans="3:12" ht="15.75" customHeight="1">
      <c r="C36" s="8" t="s">
        <v>21</v>
      </c>
      <c r="D36" s="9"/>
      <c r="E36" s="9"/>
      <c r="F36" s="10"/>
      <c r="G36" s="10"/>
      <c r="H36" s="11">
        <v>1</v>
      </c>
      <c r="I36" s="22" t="s">
        <v>125</v>
      </c>
      <c r="J36" s="11">
        <v>2</v>
      </c>
      <c r="K36" s="11">
        <f t="shared" si="0"/>
        <v>1.5</v>
      </c>
      <c r="L36" s="11"/>
    </row>
    <row r="37" spans="3:12" ht="15.75" customHeight="1">
      <c r="C37" s="12" t="s">
        <v>24</v>
      </c>
      <c r="D37" s="13"/>
      <c r="E37" s="13"/>
      <c r="F37" s="13"/>
      <c r="G37" s="15"/>
      <c r="H37" s="14">
        <f>SUM(H38:H42)</f>
        <v>1.9</v>
      </c>
      <c r="I37" s="21" t="s">
        <v>137</v>
      </c>
      <c r="J37" s="14">
        <f>SUM(J38:J42)</f>
        <v>3.95</v>
      </c>
      <c r="K37" s="14">
        <f>SUM(K38:K42)</f>
        <v>2.925</v>
      </c>
      <c r="L37" s="14"/>
    </row>
    <row r="38" spans="3:12" ht="15.75" customHeight="1">
      <c r="C38" s="8" t="s">
        <v>12</v>
      </c>
      <c r="D38" s="9"/>
      <c r="E38" s="9"/>
      <c r="F38" s="9"/>
      <c r="G38" s="10"/>
      <c r="H38" s="11">
        <v>0.2</v>
      </c>
      <c r="I38" s="22" t="s">
        <v>125</v>
      </c>
      <c r="J38" s="11">
        <v>0.2</v>
      </c>
      <c r="K38" s="11">
        <f t="shared" si="0"/>
        <v>0.2</v>
      </c>
      <c r="L38" s="11"/>
    </row>
    <row r="39" spans="3:12" ht="15.75" customHeight="1">
      <c r="C39" s="8" t="s">
        <v>138</v>
      </c>
      <c r="D39" s="9"/>
      <c r="E39" s="9"/>
      <c r="F39" s="9"/>
      <c r="G39" s="10"/>
      <c r="H39" s="11">
        <v>0.2</v>
      </c>
      <c r="I39" s="22" t="s">
        <v>125</v>
      </c>
      <c r="J39" s="11">
        <v>0.5</v>
      </c>
      <c r="K39" s="11">
        <f t="shared" si="0"/>
        <v>0.35</v>
      </c>
      <c r="L39" s="11"/>
    </row>
    <row r="40" spans="3:12" ht="15.75" customHeight="1">
      <c r="C40" s="8" t="s">
        <v>13</v>
      </c>
      <c r="D40" s="9"/>
      <c r="E40" s="9"/>
      <c r="F40" s="9"/>
      <c r="G40" s="10"/>
      <c r="H40" s="11">
        <v>0.5</v>
      </c>
      <c r="I40" s="22" t="s">
        <v>125</v>
      </c>
      <c r="J40" s="11">
        <v>0.75</v>
      </c>
      <c r="K40" s="11">
        <f t="shared" si="0"/>
        <v>0.625</v>
      </c>
      <c r="L40" s="11"/>
    </row>
    <row r="41" spans="3:12" ht="15.75" customHeight="1">
      <c r="C41" s="8" t="s">
        <v>14</v>
      </c>
      <c r="D41" s="9"/>
      <c r="E41" s="9"/>
      <c r="F41" s="9"/>
      <c r="G41" s="10"/>
      <c r="H41" s="11">
        <v>0.5</v>
      </c>
      <c r="I41" s="22" t="s">
        <v>125</v>
      </c>
      <c r="J41" s="11">
        <v>1.5</v>
      </c>
      <c r="K41" s="11">
        <f t="shared" si="0"/>
        <v>1</v>
      </c>
      <c r="L41" s="11"/>
    </row>
    <row r="42" spans="3:12" ht="15.75" customHeight="1" thickBot="1">
      <c r="C42" s="28" t="s">
        <v>15</v>
      </c>
      <c r="D42" s="29"/>
      <c r="E42" s="29"/>
      <c r="F42" s="29"/>
      <c r="G42" s="30"/>
      <c r="H42" s="31">
        <v>0.5</v>
      </c>
      <c r="I42" s="32" t="s">
        <v>125</v>
      </c>
      <c r="J42" s="31">
        <v>1</v>
      </c>
      <c r="K42" s="31">
        <f t="shared" si="0"/>
        <v>0.75</v>
      </c>
      <c r="L42" s="31"/>
    </row>
    <row r="43" spans="3:12" ht="15.75" customHeight="1" thickTop="1">
      <c r="C43" s="24" t="s">
        <v>126</v>
      </c>
      <c r="D43" s="25"/>
      <c r="E43" s="25"/>
      <c r="F43" s="25"/>
      <c r="G43" s="25"/>
      <c r="H43" s="26">
        <f>H24+H32+H37</f>
        <v>13.4</v>
      </c>
      <c r="I43" s="27" t="s">
        <v>125</v>
      </c>
      <c r="J43" s="26">
        <f>J24+J32+J37</f>
        <v>28.95</v>
      </c>
      <c r="K43" s="26">
        <f>K24+K32+K37</f>
        <v>21.175</v>
      </c>
      <c r="L43" s="26"/>
    </row>
    <row r="45" spans="3:8" ht="15.75" customHeight="1">
      <c r="C45" s="1" t="s">
        <v>140</v>
      </c>
      <c r="H45" s="1" t="s">
        <v>134</v>
      </c>
    </row>
    <row r="46" spans="3:12" ht="15.75" customHeight="1">
      <c r="C46" s="16" t="s">
        <v>118</v>
      </c>
      <c r="D46" s="17"/>
      <c r="E46" s="17"/>
      <c r="F46" s="17"/>
      <c r="G46" s="17"/>
      <c r="H46" s="18" t="s">
        <v>121</v>
      </c>
      <c r="I46" s="23" t="s">
        <v>127</v>
      </c>
      <c r="J46" s="18" t="s">
        <v>122</v>
      </c>
      <c r="K46" s="18" t="s">
        <v>123</v>
      </c>
      <c r="L46" s="18" t="s">
        <v>128</v>
      </c>
    </row>
    <row r="47" spans="3:12" ht="15.75" customHeight="1">
      <c r="C47" s="12" t="s">
        <v>9</v>
      </c>
      <c r="D47" s="13"/>
      <c r="E47" s="13"/>
      <c r="F47" s="13"/>
      <c r="G47" s="15"/>
      <c r="H47" s="14">
        <f>SUM(H48:H51)</f>
        <v>8.5</v>
      </c>
      <c r="I47" s="21" t="s">
        <v>125</v>
      </c>
      <c r="J47" s="14">
        <f>SUM(J48:J51)</f>
        <v>15.5</v>
      </c>
      <c r="K47" s="14">
        <f>SUM(K48:K51)</f>
        <v>12</v>
      </c>
      <c r="L47" s="14" t="s">
        <v>142</v>
      </c>
    </row>
    <row r="48" spans="3:12" ht="15.75" customHeight="1">
      <c r="C48" s="8" t="s">
        <v>6</v>
      </c>
      <c r="D48" s="9"/>
      <c r="E48" s="9"/>
      <c r="F48" s="9"/>
      <c r="G48" s="10"/>
      <c r="H48" s="11">
        <v>1</v>
      </c>
      <c r="I48" s="22" t="s">
        <v>125</v>
      </c>
      <c r="J48" s="11">
        <v>1.5</v>
      </c>
      <c r="K48" s="11">
        <f>H48+((J48-H48)/2)</f>
        <v>1.25</v>
      </c>
      <c r="L48" s="11"/>
    </row>
    <row r="49" spans="3:12" ht="15.75" customHeight="1">
      <c r="C49" s="8" t="s">
        <v>7</v>
      </c>
      <c r="D49" s="9"/>
      <c r="E49" s="9"/>
      <c r="F49" s="9"/>
      <c r="G49" s="10"/>
      <c r="H49" s="11">
        <v>3</v>
      </c>
      <c r="I49" s="22" t="s">
        <v>125</v>
      </c>
      <c r="J49" s="11">
        <v>5</v>
      </c>
      <c r="K49" s="11">
        <f>H49+((J49-H49)/2)</f>
        <v>4</v>
      </c>
      <c r="L49" s="11"/>
    </row>
    <row r="50" spans="3:12" ht="15.75" customHeight="1">
      <c r="C50" s="8" t="s">
        <v>8</v>
      </c>
      <c r="D50" s="9"/>
      <c r="E50" s="9"/>
      <c r="F50" s="9"/>
      <c r="G50" s="10"/>
      <c r="H50" s="11">
        <v>3</v>
      </c>
      <c r="I50" s="22" t="s">
        <v>125</v>
      </c>
      <c r="J50" s="11">
        <v>6</v>
      </c>
      <c r="K50" s="11">
        <f>H50+((J50-H50)/2)</f>
        <v>4.5</v>
      </c>
      <c r="L50" s="11"/>
    </row>
    <row r="51" spans="3:12" ht="15.75" customHeight="1">
      <c r="C51" s="8" t="s">
        <v>10</v>
      </c>
      <c r="D51" s="9"/>
      <c r="E51" s="9"/>
      <c r="F51" s="9"/>
      <c r="G51" s="10"/>
      <c r="H51" s="11">
        <v>1.5</v>
      </c>
      <c r="I51" s="22" t="s">
        <v>125</v>
      </c>
      <c r="J51" s="11">
        <v>3</v>
      </c>
      <c r="K51" s="11">
        <f>H51+((J51-H51)/2)</f>
        <v>2.25</v>
      </c>
      <c r="L51" s="11"/>
    </row>
    <row r="52" spans="3:12" ht="15.75" customHeight="1">
      <c r="C52" s="12" t="s">
        <v>11</v>
      </c>
      <c r="D52" s="13"/>
      <c r="E52" s="13"/>
      <c r="F52" s="13"/>
      <c r="G52" s="15"/>
      <c r="H52" s="14">
        <f>SUM(H53:H59)</f>
        <v>3.4</v>
      </c>
      <c r="I52" s="21" t="s">
        <v>125</v>
      </c>
      <c r="J52" s="14">
        <f>SUM(J53:J59)</f>
        <v>7.45</v>
      </c>
      <c r="K52" s="14">
        <f>SUM(K53:K59)</f>
        <v>5.425</v>
      </c>
      <c r="L52" s="14"/>
    </row>
    <row r="53" spans="3:12" ht="15.75" customHeight="1">
      <c r="C53" s="8" t="s">
        <v>12</v>
      </c>
      <c r="D53" s="9"/>
      <c r="E53" s="9"/>
      <c r="F53" s="9"/>
      <c r="G53" s="10"/>
      <c r="H53" s="11">
        <v>0.2</v>
      </c>
      <c r="I53" s="22" t="s">
        <v>125</v>
      </c>
      <c r="J53" s="11">
        <v>0.2</v>
      </c>
      <c r="K53" s="11">
        <f aca="true" t="shared" si="1" ref="K53:K59">H53+((J53-H53)/2)</f>
        <v>0.2</v>
      </c>
      <c r="L53" s="11"/>
    </row>
    <row r="54" spans="3:12" ht="15.75" customHeight="1">
      <c r="C54" s="8" t="s">
        <v>138</v>
      </c>
      <c r="D54" s="9"/>
      <c r="E54" s="9"/>
      <c r="F54" s="9"/>
      <c r="G54" s="10"/>
      <c r="H54" s="11">
        <v>0.2</v>
      </c>
      <c r="I54" s="22" t="s">
        <v>125</v>
      </c>
      <c r="J54" s="11">
        <v>0.5</v>
      </c>
      <c r="K54" s="11">
        <f t="shared" si="1"/>
        <v>0.35</v>
      </c>
      <c r="L54" s="11"/>
    </row>
    <row r="55" spans="3:12" ht="15.75" customHeight="1">
      <c r="C55" s="8" t="s">
        <v>13</v>
      </c>
      <c r="D55" s="9"/>
      <c r="E55" s="9"/>
      <c r="F55" s="9"/>
      <c r="G55" s="10"/>
      <c r="H55" s="11">
        <v>0.5</v>
      </c>
      <c r="I55" s="22" t="s">
        <v>125</v>
      </c>
      <c r="J55" s="11">
        <v>0.75</v>
      </c>
      <c r="K55" s="11">
        <f t="shared" si="1"/>
        <v>0.625</v>
      </c>
      <c r="L55" s="11"/>
    </row>
    <row r="56" spans="3:12" ht="15.75" customHeight="1">
      <c r="C56" s="8" t="s">
        <v>14</v>
      </c>
      <c r="D56" s="9"/>
      <c r="E56" s="9"/>
      <c r="F56" s="9"/>
      <c r="G56" s="10"/>
      <c r="H56" s="11">
        <v>0.5</v>
      </c>
      <c r="I56" s="22" t="s">
        <v>125</v>
      </c>
      <c r="J56" s="11">
        <v>1.5</v>
      </c>
      <c r="K56" s="11">
        <f t="shared" si="1"/>
        <v>1</v>
      </c>
      <c r="L56" s="11"/>
    </row>
    <row r="57" spans="3:12" ht="15.75" customHeight="1">
      <c r="C57" s="8" t="s">
        <v>15</v>
      </c>
      <c r="D57" s="9"/>
      <c r="E57" s="9"/>
      <c r="F57" s="9"/>
      <c r="G57" s="10"/>
      <c r="H57" s="11">
        <v>0.5</v>
      </c>
      <c r="I57" s="22" t="s">
        <v>125</v>
      </c>
      <c r="J57" s="11">
        <v>1</v>
      </c>
      <c r="K57" s="11">
        <f t="shared" si="1"/>
        <v>0.75</v>
      </c>
      <c r="L57" s="11"/>
    </row>
    <row r="58" spans="3:12" ht="15.75" customHeight="1">
      <c r="C58" s="8" t="s">
        <v>16</v>
      </c>
      <c r="D58" s="9"/>
      <c r="E58" s="9"/>
      <c r="F58" s="9"/>
      <c r="G58" s="10"/>
      <c r="H58" s="11">
        <v>1</v>
      </c>
      <c r="I58" s="22" t="s">
        <v>125</v>
      </c>
      <c r="J58" s="11">
        <v>2</v>
      </c>
      <c r="K58" s="11">
        <f t="shared" si="1"/>
        <v>1.5</v>
      </c>
      <c r="L58" s="11"/>
    </row>
    <row r="59" spans="3:12" ht="15.75" customHeight="1">
      <c r="C59" s="8" t="s">
        <v>104</v>
      </c>
      <c r="D59" s="9"/>
      <c r="E59" s="9"/>
      <c r="F59" s="9"/>
      <c r="G59" s="10"/>
      <c r="H59" s="11">
        <v>0.5</v>
      </c>
      <c r="I59" s="22" t="s">
        <v>125</v>
      </c>
      <c r="J59" s="11">
        <v>1.5</v>
      </c>
      <c r="K59" s="11">
        <f t="shared" si="1"/>
        <v>1</v>
      </c>
      <c r="L59" s="11"/>
    </row>
    <row r="60" spans="3:12" ht="15.75" customHeight="1">
      <c r="C60" s="12" t="s">
        <v>37</v>
      </c>
      <c r="D60" s="13"/>
      <c r="E60" s="13"/>
      <c r="F60" s="13"/>
      <c r="G60" s="15"/>
      <c r="H60" s="14">
        <f>SUM(H61:H69)</f>
        <v>7.75</v>
      </c>
      <c r="I60" s="21" t="s">
        <v>125</v>
      </c>
      <c r="J60" s="14">
        <f>SUM(J61:J69)</f>
        <v>16</v>
      </c>
      <c r="K60" s="14">
        <f>SUM(K61:K69)</f>
        <v>11.875</v>
      </c>
      <c r="L60" s="14"/>
    </row>
    <row r="61" spans="3:12" ht="15.75" customHeight="1">
      <c r="C61" s="8" t="s">
        <v>38</v>
      </c>
      <c r="D61" s="9"/>
      <c r="E61" s="9"/>
      <c r="F61" s="9"/>
      <c r="G61" s="10"/>
      <c r="H61" s="11">
        <v>1.5</v>
      </c>
      <c r="I61" s="22" t="s">
        <v>125</v>
      </c>
      <c r="J61" s="11">
        <v>3</v>
      </c>
      <c r="K61" s="11">
        <f aca="true" t="shared" si="2" ref="K61:K69">H61+((J61-H61)/2)</f>
        <v>2.25</v>
      </c>
      <c r="L61" s="11"/>
    </row>
    <row r="62" spans="3:12" ht="15.75" customHeight="1">
      <c r="C62" s="8" t="s">
        <v>31</v>
      </c>
      <c r="D62" s="9"/>
      <c r="E62" s="9"/>
      <c r="F62" s="9"/>
      <c r="G62" s="10"/>
      <c r="H62" s="11">
        <v>0.5</v>
      </c>
      <c r="I62" s="22" t="s">
        <v>125</v>
      </c>
      <c r="J62" s="11">
        <v>1.5</v>
      </c>
      <c r="K62" s="11">
        <f t="shared" si="2"/>
        <v>1</v>
      </c>
      <c r="L62" s="11"/>
    </row>
    <row r="63" spans="3:12" ht="15.75" customHeight="1">
      <c r="C63" s="8" t="s">
        <v>32</v>
      </c>
      <c r="D63" s="9"/>
      <c r="E63" s="9"/>
      <c r="F63" s="9"/>
      <c r="G63" s="10"/>
      <c r="H63" s="11">
        <v>0.75</v>
      </c>
      <c r="I63" s="22" t="s">
        <v>125</v>
      </c>
      <c r="J63" s="11">
        <v>1.5</v>
      </c>
      <c r="K63" s="11">
        <f t="shared" si="2"/>
        <v>1.125</v>
      </c>
      <c r="L63" s="11"/>
    </row>
    <row r="64" spans="3:12" ht="15.75" customHeight="1">
      <c r="C64" s="8" t="s">
        <v>33</v>
      </c>
      <c r="D64" s="9"/>
      <c r="E64" s="9"/>
      <c r="F64" s="9"/>
      <c r="G64" s="10"/>
      <c r="H64" s="11">
        <v>0.75</v>
      </c>
      <c r="I64" s="22" t="s">
        <v>125</v>
      </c>
      <c r="J64" s="11">
        <v>1.5</v>
      </c>
      <c r="K64" s="11">
        <f t="shared" si="2"/>
        <v>1.125</v>
      </c>
      <c r="L64" s="11"/>
    </row>
    <row r="65" spans="3:12" ht="15.75" customHeight="1">
      <c r="C65" s="8" t="s">
        <v>34</v>
      </c>
      <c r="D65" s="9"/>
      <c r="E65" s="9"/>
      <c r="F65" s="9"/>
      <c r="G65" s="10"/>
      <c r="H65" s="11">
        <v>0.75</v>
      </c>
      <c r="I65" s="22" t="s">
        <v>125</v>
      </c>
      <c r="J65" s="11">
        <v>1.5</v>
      </c>
      <c r="K65" s="11">
        <f t="shared" si="2"/>
        <v>1.125</v>
      </c>
      <c r="L65" s="11"/>
    </row>
    <row r="66" spans="3:12" ht="15.75" customHeight="1">
      <c r="C66" s="8" t="s">
        <v>35</v>
      </c>
      <c r="D66" s="9"/>
      <c r="E66" s="9"/>
      <c r="F66" s="9"/>
      <c r="G66" s="10"/>
      <c r="H66" s="11">
        <v>1</v>
      </c>
      <c r="I66" s="22" t="s">
        <v>125</v>
      </c>
      <c r="J66" s="11">
        <v>2</v>
      </c>
      <c r="K66" s="11">
        <f t="shared" si="2"/>
        <v>1.5</v>
      </c>
      <c r="L66" s="11"/>
    </row>
    <row r="67" spans="3:12" ht="15.75" customHeight="1">
      <c r="C67" s="8" t="s">
        <v>36</v>
      </c>
      <c r="D67" s="9"/>
      <c r="E67" s="9"/>
      <c r="F67" s="9"/>
      <c r="G67" s="10"/>
      <c r="H67" s="11">
        <v>0.75</v>
      </c>
      <c r="I67" s="22" t="s">
        <v>125</v>
      </c>
      <c r="J67" s="11">
        <v>1.5</v>
      </c>
      <c r="K67" s="11">
        <f t="shared" si="2"/>
        <v>1.125</v>
      </c>
      <c r="L67" s="11"/>
    </row>
    <row r="68" spans="3:12" ht="15.75" customHeight="1">
      <c r="C68" s="8" t="s">
        <v>39</v>
      </c>
      <c r="D68" s="9"/>
      <c r="E68" s="9"/>
      <c r="F68" s="9"/>
      <c r="G68" s="10"/>
      <c r="H68" s="11">
        <v>1</v>
      </c>
      <c r="I68" s="22" t="s">
        <v>125</v>
      </c>
      <c r="J68" s="11">
        <v>2</v>
      </c>
      <c r="K68" s="11">
        <f t="shared" si="2"/>
        <v>1.5</v>
      </c>
      <c r="L68" s="11"/>
    </row>
    <row r="69" spans="3:12" ht="15.75" customHeight="1">
      <c r="C69" s="8" t="s">
        <v>40</v>
      </c>
      <c r="D69" s="9"/>
      <c r="E69" s="9"/>
      <c r="F69" s="9"/>
      <c r="G69" s="10"/>
      <c r="H69" s="11">
        <v>0.75</v>
      </c>
      <c r="I69" s="22" t="s">
        <v>125</v>
      </c>
      <c r="J69" s="11">
        <v>1.5</v>
      </c>
      <c r="K69" s="11">
        <f t="shared" si="2"/>
        <v>1.125</v>
      </c>
      <c r="L69" s="11"/>
    </row>
    <row r="70" spans="3:12" ht="15.75" customHeight="1">
      <c r="C70" s="12" t="s">
        <v>17</v>
      </c>
      <c r="D70" s="13"/>
      <c r="E70" s="13"/>
      <c r="F70" s="13"/>
      <c r="G70" s="15"/>
      <c r="H70" s="14">
        <f>H71+H75+H84+H93+H97+H101+H105</f>
        <v>26.5</v>
      </c>
      <c r="I70" s="21" t="s">
        <v>125</v>
      </c>
      <c r="J70" s="14">
        <f>J71+J75+J84+J93+J97+J101+J105</f>
        <v>44.5</v>
      </c>
      <c r="K70" s="14">
        <f>K71+K75+K84+K93+K97+K101+K105</f>
        <v>35.5</v>
      </c>
      <c r="L70" s="14"/>
    </row>
    <row r="71" spans="3:12" ht="15.75" customHeight="1">
      <c r="C71" s="4"/>
      <c r="D71" s="12" t="s">
        <v>26</v>
      </c>
      <c r="E71" s="13"/>
      <c r="F71" s="13"/>
      <c r="G71" s="15"/>
      <c r="H71" s="14">
        <f>SUM(H72:H74)</f>
        <v>2</v>
      </c>
      <c r="I71" s="21" t="s">
        <v>125</v>
      </c>
      <c r="J71" s="14">
        <f>SUM(J72:J74)</f>
        <v>3.5</v>
      </c>
      <c r="K71" s="14">
        <f>SUM(K72:K74)</f>
        <v>2.75</v>
      </c>
      <c r="L71" s="14"/>
    </row>
    <row r="72" spans="3:12" ht="15.75" customHeight="1">
      <c r="C72" s="4"/>
      <c r="D72" s="8" t="s">
        <v>30</v>
      </c>
      <c r="E72" s="9"/>
      <c r="F72" s="9"/>
      <c r="G72" s="10"/>
      <c r="H72" s="11">
        <v>0.5</v>
      </c>
      <c r="I72" s="22" t="s">
        <v>125</v>
      </c>
      <c r="J72" s="11">
        <v>1</v>
      </c>
      <c r="K72" s="11">
        <f>H72+((J72-H72)/2)</f>
        <v>0.75</v>
      </c>
      <c r="L72" s="11"/>
    </row>
    <row r="73" spans="3:12" ht="15.75" customHeight="1">
      <c r="C73" s="4"/>
      <c r="D73" s="8" t="s">
        <v>27</v>
      </c>
      <c r="E73" s="9"/>
      <c r="F73" s="9"/>
      <c r="G73" s="10"/>
      <c r="H73" s="11">
        <v>0.75</v>
      </c>
      <c r="I73" s="22" t="s">
        <v>125</v>
      </c>
      <c r="J73" s="11">
        <v>1.25</v>
      </c>
      <c r="K73" s="11">
        <f>H73+((J73-H73)/2)</f>
        <v>1</v>
      </c>
      <c r="L73" s="11"/>
    </row>
    <row r="74" spans="3:12" ht="15.75" customHeight="1">
      <c r="C74" s="4"/>
      <c r="D74" s="8" t="s">
        <v>28</v>
      </c>
      <c r="E74" s="9"/>
      <c r="F74" s="9"/>
      <c r="G74" s="10"/>
      <c r="H74" s="11">
        <v>0.75</v>
      </c>
      <c r="I74" s="22" t="s">
        <v>125</v>
      </c>
      <c r="J74" s="11">
        <v>1.25</v>
      </c>
      <c r="K74" s="11">
        <f>H74+((J74-H74)/2)</f>
        <v>1</v>
      </c>
      <c r="L74" s="11"/>
    </row>
    <row r="75" spans="3:12" ht="15.75" customHeight="1">
      <c r="C75" s="4"/>
      <c r="D75" s="12" t="s">
        <v>29</v>
      </c>
      <c r="E75" s="13"/>
      <c r="F75" s="13"/>
      <c r="G75" s="15"/>
      <c r="H75" s="14">
        <f>SUM(H76:H83)</f>
        <v>4</v>
      </c>
      <c r="I75" s="21" t="s">
        <v>125</v>
      </c>
      <c r="J75" s="14">
        <f>SUM(J76:J83)</f>
        <v>6.75</v>
      </c>
      <c r="K75" s="14">
        <f>SUM(K76:K83)</f>
        <v>5.375</v>
      </c>
      <c r="L75" s="14"/>
    </row>
    <row r="76" spans="3:12" ht="15.75" customHeight="1">
      <c r="C76" s="4"/>
      <c r="D76" s="8" t="s">
        <v>30</v>
      </c>
      <c r="E76" s="9"/>
      <c r="F76" s="9"/>
      <c r="G76" s="10"/>
      <c r="H76" s="11">
        <v>0.75</v>
      </c>
      <c r="I76" s="22" t="s">
        <v>125</v>
      </c>
      <c r="J76" s="11">
        <v>1.5</v>
      </c>
      <c r="K76" s="11">
        <f aca="true" t="shared" si="3" ref="K76:K83">H76+((J76-H76)/2)</f>
        <v>1.125</v>
      </c>
      <c r="L76" s="11"/>
    </row>
    <row r="77" spans="3:12" ht="15.75" customHeight="1">
      <c r="C77" s="4"/>
      <c r="D77" s="8" t="s">
        <v>42</v>
      </c>
      <c r="E77" s="9"/>
      <c r="F77" s="9"/>
      <c r="G77" s="10"/>
      <c r="H77" s="11">
        <v>0.5</v>
      </c>
      <c r="I77" s="22" t="s">
        <v>125</v>
      </c>
      <c r="J77" s="11">
        <v>1</v>
      </c>
      <c r="K77" s="11">
        <f t="shared" si="3"/>
        <v>0.75</v>
      </c>
      <c r="L77" s="11"/>
    </row>
    <row r="78" spans="3:12" ht="15.75" customHeight="1">
      <c r="C78" s="4"/>
      <c r="D78" s="8" t="s">
        <v>43</v>
      </c>
      <c r="E78" s="9"/>
      <c r="F78" s="9"/>
      <c r="G78" s="10"/>
      <c r="H78" s="11">
        <v>0.5</v>
      </c>
      <c r="I78" s="22" t="s">
        <v>125</v>
      </c>
      <c r="J78" s="11">
        <v>0.75</v>
      </c>
      <c r="K78" s="11">
        <f t="shared" si="3"/>
        <v>0.625</v>
      </c>
      <c r="L78" s="11"/>
    </row>
    <row r="79" spans="3:12" ht="15.75" customHeight="1">
      <c r="C79" s="4"/>
      <c r="D79" s="8" t="s">
        <v>44</v>
      </c>
      <c r="E79" s="9"/>
      <c r="F79" s="9"/>
      <c r="G79" s="10"/>
      <c r="H79" s="11">
        <v>0.5</v>
      </c>
      <c r="I79" s="22" t="s">
        <v>125</v>
      </c>
      <c r="J79" s="11">
        <v>0.75</v>
      </c>
      <c r="K79" s="11">
        <f t="shared" si="3"/>
        <v>0.625</v>
      </c>
      <c r="L79" s="11"/>
    </row>
    <row r="80" spans="3:12" ht="15.75" customHeight="1">
      <c r="C80" s="4"/>
      <c r="D80" s="8" t="s">
        <v>45</v>
      </c>
      <c r="E80" s="9"/>
      <c r="F80" s="9"/>
      <c r="G80" s="10"/>
      <c r="H80" s="11">
        <v>0.25</v>
      </c>
      <c r="I80" s="22" t="s">
        <v>125</v>
      </c>
      <c r="J80" s="11">
        <v>0.5</v>
      </c>
      <c r="K80" s="11">
        <f t="shared" si="3"/>
        <v>0.375</v>
      </c>
      <c r="L80" s="11"/>
    </row>
    <row r="81" spans="3:12" ht="15.75" customHeight="1">
      <c r="C81" s="4"/>
      <c r="D81" s="8" t="s">
        <v>135</v>
      </c>
      <c r="E81" s="9"/>
      <c r="F81" s="9"/>
      <c r="G81" s="10"/>
      <c r="H81" s="11">
        <v>0.5</v>
      </c>
      <c r="I81" s="22" t="s">
        <v>125</v>
      </c>
      <c r="J81" s="11">
        <v>0.75</v>
      </c>
      <c r="K81" s="11">
        <f t="shared" si="3"/>
        <v>0.625</v>
      </c>
      <c r="L81" s="11"/>
    </row>
    <row r="82" spans="3:12" ht="15.75" customHeight="1">
      <c r="C82" s="4"/>
      <c r="D82" s="8" t="s">
        <v>46</v>
      </c>
      <c r="E82" s="9"/>
      <c r="F82" s="9"/>
      <c r="G82" s="10"/>
      <c r="H82" s="11">
        <v>0.5</v>
      </c>
      <c r="I82" s="22" t="s">
        <v>125</v>
      </c>
      <c r="J82" s="11">
        <v>0.75</v>
      </c>
      <c r="K82" s="11">
        <f t="shared" si="3"/>
        <v>0.625</v>
      </c>
      <c r="L82" s="11"/>
    </row>
    <row r="83" spans="3:12" ht="15.75" customHeight="1">
      <c r="C83" s="4"/>
      <c r="D83" s="8" t="s">
        <v>47</v>
      </c>
      <c r="E83" s="9"/>
      <c r="F83" s="9"/>
      <c r="G83" s="10"/>
      <c r="H83" s="11">
        <v>0.5</v>
      </c>
      <c r="I83" s="22" t="s">
        <v>125</v>
      </c>
      <c r="J83" s="11">
        <v>0.75</v>
      </c>
      <c r="K83" s="11">
        <f t="shared" si="3"/>
        <v>0.625</v>
      </c>
      <c r="L83" s="11"/>
    </row>
    <row r="84" spans="3:12" ht="15.75" customHeight="1">
      <c r="C84" s="4"/>
      <c r="D84" s="12" t="s">
        <v>41</v>
      </c>
      <c r="E84" s="13"/>
      <c r="F84" s="13"/>
      <c r="G84" s="15"/>
      <c r="H84" s="14">
        <f>SUM(H85:H92)</f>
        <v>4</v>
      </c>
      <c r="I84" s="21" t="s">
        <v>125</v>
      </c>
      <c r="J84" s="14">
        <f>SUM(J85:J92)</f>
        <v>6.75</v>
      </c>
      <c r="K84" s="14">
        <f>SUM(K85:K92)</f>
        <v>5.375</v>
      </c>
      <c r="L84" s="14"/>
    </row>
    <row r="85" spans="3:12" ht="15.75" customHeight="1">
      <c r="C85" s="4"/>
      <c r="D85" s="8" t="s">
        <v>30</v>
      </c>
      <c r="E85" s="9"/>
      <c r="F85" s="9"/>
      <c r="G85" s="10"/>
      <c r="H85" s="11">
        <v>0.75</v>
      </c>
      <c r="I85" s="22" t="s">
        <v>125</v>
      </c>
      <c r="J85" s="11">
        <v>1.5</v>
      </c>
      <c r="K85" s="11">
        <f aca="true" t="shared" si="4" ref="K85:K92">H85+((J85-H85)/2)</f>
        <v>1.125</v>
      </c>
      <c r="L85" s="11"/>
    </row>
    <row r="86" spans="3:12" ht="15.75" customHeight="1">
      <c r="C86" s="4"/>
      <c r="D86" s="8" t="s">
        <v>42</v>
      </c>
      <c r="E86" s="9"/>
      <c r="F86" s="9"/>
      <c r="G86" s="10"/>
      <c r="H86" s="11">
        <v>0.5</v>
      </c>
      <c r="I86" s="22" t="s">
        <v>125</v>
      </c>
      <c r="J86" s="11">
        <v>1</v>
      </c>
      <c r="K86" s="11">
        <f t="shared" si="4"/>
        <v>0.75</v>
      </c>
      <c r="L86" s="11"/>
    </row>
    <row r="87" spans="3:12" ht="15.75" customHeight="1">
      <c r="C87" s="4"/>
      <c r="D87" s="8" t="s">
        <v>43</v>
      </c>
      <c r="E87" s="9"/>
      <c r="F87" s="9"/>
      <c r="G87" s="10"/>
      <c r="H87" s="11">
        <v>0.5</v>
      </c>
      <c r="I87" s="22" t="s">
        <v>125</v>
      </c>
      <c r="J87" s="11">
        <v>0.75</v>
      </c>
      <c r="K87" s="11">
        <f t="shared" si="4"/>
        <v>0.625</v>
      </c>
      <c r="L87" s="11"/>
    </row>
    <row r="88" spans="3:12" ht="15.75" customHeight="1">
      <c r="C88" s="4"/>
      <c r="D88" s="8" t="s">
        <v>44</v>
      </c>
      <c r="E88" s="9"/>
      <c r="F88" s="9"/>
      <c r="G88" s="10"/>
      <c r="H88" s="11">
        <v>0.5</v>
      </c>
      <c r="I88" s="22" t="s">
        <v>125</v>
      </c>
      <c r="J88" s="11">
        <v>0.75</v>
      </c>
      <c r="K88" s="11">
        <f t="shared" si="4"/>
        <v>0.625</v>
      </c>
      <c r="L88" s="11"/>
    </row>
    <row r="89" spans="3:12" ht="15.75" customHeight="1">
      <c r="C89" s="4"/>
      <c r="D89" s="8" t="s">
        <v>45</v>
      </c>
      <c r="E89" s="9"/>
      <c r="F89" s="9"/>
      <c r="G89" s="10"/>
      <c r="H89" s="11">
        <v>0.25</v>
      </c>
      <c r="I89" s="22" t="s">
        <v>125</v>
      </c>
      <c r="J89" s="11">
        <v>0.5</v>
      </c>
      <c r="K89" s="11">
        <f t="shared" si="4"/>
        <v>0.375</v>
      </c>
      <c r="L89" s="11"/>
    </row>
    <row r="90" spans="3:12" ht="15.75" customHeight="1">
      <c r="C90" s="4"/>
      <c r="D90" s="8" t="s">
        <v>135</v>
      </c>
      <c r="E90" s="9"/>
      <c r="F90" s="9"/>
      <c r="G90" s="10"/>
      <c r="H90" s="11">
        <v>0.5</v>
      </c>
      <c r="I90" s="22" t="s">
        <v>125</v>
      </c>
      <c r="J90" s="11">
        <v>0.75</v>
      </c>
      <c r="K90" s="11">
        <f t="shared" si="4"/>
        <v>0.625</v>
      </c>
      <c r="L90" s="11"/>
    </row>
    <row r="91" spans="3:12" ht="15.75" customHeight="1">
      <c r="C91" s="4"/>
      <c r="D91" s="8" t="s">
        <v>46</v>
      </c>
      <c r="E91" s="9"/>
      <c r="F91" s="9"/>
      <c r="G91" s="10"/>
      <c r="H91" s="11">
        <v>0.5</v>
      </c>
      <c r="I91" s="22" t="s">
        <v>125</v>
      </c>
      <c r="J91" s="11">
        <v>0.75</v>
      </c>
      <c r="K91" s="11">
        <f t="shared" si="4"/>
        <v>0.625</v>
      </c>
      <c r="L91" s="11"/>
    </row>
    <row r="92" spans="3:12" ht="15.75" customHeight="1">
      <c r="C92" s="4"/>
      <c r="D92" s="8" t="s">
        <v>47</v>
      </c>
      <c r="E92" s="9"/>
      <c r="F92" s="9"/>
      <c r="G92" s="10"/>
      <c r="H92" s="11">
        <v>0.5</v>
      </c>
      <c r="I92" s="22" t="s">
        <v>125</v>
      </c>
      <c r="J92" s="11">
        <v>0.75</v>
      </c>
      <c r="K92" s="11">
        <f t="shared" si="4"/>
        <v>0.625</v>
      </c>
      <c r="L92" s="11"/>
    </row>
    <row r="93" spans="3:12" ht="15.75" customHeight="1">
      <c r="C93" s="4"/>
      <c r="D93" s="12" t="s">
        <v>48</v>
      </c>
      <c r="E93" s="13"/>
      <c r="F93" s="13"/>
      <c r="G93" s="15"/>
      <c r="H93" s="14">
        <f>SUM(H94:H96)</f>
        <v>2</v>
      </c>
      <c r="I93" s="21" t="s">
        <v>125</v>
      </c>
      <c r="J93" s="14">
        <f>SUM(J94:J96)</f>
        <v>4</v>
      </c>
      <c r="K93" s="14">
        <f>SUM(K94:K96)</f>
        <v>3</v>
      </c>
      <c r="L93" s="14"/>
    </row>
    <row r="94" spans="3:12" ht="15.75" customHeight="1">
      <c r="C94" s="4"/>
      <c r="D94" s="8" t="s">
        <v>30</v>
      </c>
      <c r="E94" s="9"/>
      <c r="F94" s="9"/>
      <c r="G94" s="10"/>
      <c r="H94" s="11">
        <v>0.5</v>
      </c>
      <c r="I94" s="22" t="s">
        <v>125</v>
      </c>
      <c r="J94" s="11">
        <v>1</v>
      </c>
      <c r="K94" s="11">
        <f>H94+((J94-H94)/2)</f>
        <v>0.75</v>
      </c>
      <c r="L94" s="11"/>
    </row>
    <row r="95" spans="3:12" ht="15.75" customHeight="1">
      <c r="C95" s="4"/>
      <c r="D95" s="8" t="s">
        <v>49</v>
      </c>
      <c r="E95" s="9"/>
      <c r="F95" s="9"/>
      <c r="G95" s="10"/>
      <c r="H95" s="11">
        <v>0.75</v>
      </c>
      <c r="I95" s="22" t="s">
        <v>125</v>
      </c>
      <c r="J95" s="11">
        <v>1.5</v>
      </c>
      <c r="K95" s="11">
        <f>H95+((J95-H95)/2)</f>
        <v>1.125</v>
      </c>
      <c r="L95" s="11" t="s">
        <v>136</v>
      </c>
    </row>
    <row r="96" spans="3:12" ht="15.75" customHeight="1">
      <c r="C96" s="4"/>
      <c r="D96" s="8" t="s">
        <v>50</v>
      </c>
      <c r="E96" s="9"/>
      <c r="F96" s="9"/>
      <c r="G96" s="10"/>
      <c r="H96" s="11">
        <v>0.75</v>
      </c>
      <c r="I96" s="22" t="s">
        <v>125</v>
      </c>
      <c r="J96" s="11">
        <v>1.5</v>
      </c>
      <c r="K96" s="11">
        <f>H96+((J96-H96)/2)</f>
        <v>1.125</v>
      </c>
      <c r="L96" s="11"/>
    </row>
    <row r="97" spans="3:12" ht="15.75" customHeight="1">
      <c r="C97" s="4"/>
      <c r="D97" s="12" t="s">
        <v>51</v>
      </c>
      <c r="E97" s="13"/>
      <c r="F97" s="13"/>
      <c r="G97" s="15"/>
      <c r="H97" s="14">
        <f>SUM(H98:H100)</f>
        <v>4</v>
      </c>
      <c r="I97" s="21" t="s">
        <v>125</v>
      </c>
      <c r="J97" s="14">
        <f>SUM(J98:J100)</f>
        <v>6</v>
      </c>
      <c r="K97" s="14">
        <f>SUM(K98:K100)</f>
        <v>5</v>
      </c>
      <c r="L97" s="14"/>
    </row>
    <row r="98" spans="3:12" ht="15.75" customHeight="1">
      <c r="C98" s="4"/>
      <c r="D98" s="8" t="s">
        <v>30</v>
      </c>
      <c r="E98" s="9"/>
      <c r="F98" s="9"/>
      <c r="G98" s="10"/>
      <c r="H98" s="11">
        <v>0.5</v>
      </c>
      <c r="I98" s="22" t="s">
        <v>125</v>
      </c>
      <c r="J98" s="11">
        <v>1</v>
      </c>
      <c r="K98" s="11">
        <f>H98+((J98-H98)/2)</f>
        <v>0.75</v>
      </c>
      <c r="L98" s="11"/>
    </row>
    <row r="99" spans="3:12" ht="15.75" customHeight="1">
      <c r="C99" s="4"/>
      <c r="D99" s="8" t="s">
        <v>52</v>
      </c>
      <c r="E99" s="9"/>
      <c r="F99" s="9"/>
      <c r="G99" s="10"/>
      <c r="H99" s="11">
        <v>1.5</v>
      </c>
      <c r="I99" s="22" t="s">
        <v>125</v>
      </c>
      <c r="J99" s="11">
        <v>2</v>
      </c>
      <c r="K99" s="11">
        <f>H99+((J99-H99)/2)</f>
        <v>1.75</v>
      </c>
      <c r="L99" s="11"/>
    </row>
    <row r="100" spans="3:12" ht="15.75" customHeight="1">
      <c r="C100" s="4"/>
      <c r="D100" s="8" t="s">
        <v>51</v>
      </c>
      <c r="E100" s="9"/>
      <c r="F100" s="9"/>
      <c r="G100" s="10"/>
      <c r="H100" s="11">
        <v>2</v>
      </c>
      <c r="I100" s="22" t="s">
        <v>125</v>
      </c>
      <c r="J100" s="11">
        <v>3</v>
      </c>
      <c r="K100" s="11">
        <f>H100+((J100-H100)/2)</f>
        <v>2.5</v>
      </c>
      <c r="L100" s="11"/>
    </row>
    <row r="101" spans="3:12" ht="15.75" customHeight="1">
      <c r="C101" s="4"/>
      <c r="D101" s="12" t="s">
        <v>53</v>
      </c>
      <c r="E101" s="13"/>
      <c r="F101" s="13"/>
      <c r="G101" s="15"/>
      <c r="H101" s="14">
        <f>SUM(H102:H104)</f>
        <v>5.5</v>
      </c>
      <c r="I101" s="21" t="s">
        <v>125</v>
      </c>
      <c r="J101" s="14">
        <f>SUM(J102:J104)</f>
        <v>8</v>
      </c>
      <c r="K101" s="14">
        <f>SUM(K102:K104)</f>
        <v>6.75</v>
      </c>
      <c r="L101" s="14"/>
    </row>
    <row r="102" spans="3:12" ht="15.75" customHeight="1">
      <c r="C102" s="4"/>
      <c r="D102" s="8" t="s">
        <v>30</v>
      </c>
      <c r="E102" s="9"/>
      <c r="F102" s="9"/>
      <c r="G102" s="10"/>
      <c r="H102" s="11">
        <v>0.5</v>
      </c>
      <c r="I102" s="22" t="s">
        <v>125</v>
      </c>
      <c r="J102" s="11">
        <v>1</v>
      </c>
      <c r="K102" s="11">
        <f>H102+((J102-H102)/2)</f>
        <v>0.75</v>
      </c>
      <c r="L102" s="11"/>
    </row>
    <row r="103" spans="3:12" ht="15.75" customHeight="1">
      <c r="C103" s="4"/>
      <c r="D103" s="8" t="s">
        <v>54</v>
      </c>
      <c r="E103" s="9"/>
      <c r="F103" s="9"/>
      <c r="G103" s="10"/>
      <c r="H103" s="11">
        <v>2</v>
      </c>
      <c r="I103" s="22" t="s">
        <v>125</v>
      </c>
      <c r="J103" s="11">
        <v>3</v>
      </c>
      <c r="K103" s="11">
        <f>H103+((J103-H103)/2)</f>
        <v>2.5</v>
      </c>
      <c r="L103" s="11"/>
    </row>
    <row r="104" spans="3:12" ht="15.75" customHeight="1">
      <c r="C104" s="4"/>
      <c r="D104" s="8" t="s">
        <v>55</v>
      </c>
      <c r="E104" s="9"/>
      <c r="F104" s="9"/>
      <c r="G104" s="10"/>
      <c r="H104" s="11">
        <v>3</v>
      </c>
      <c r="I104" s="22" t="s">
        <v>125</v>
      </c>
      <c r="J104" s="11">
        <v>4</v>
      </c>
      <c r="K104" s="11">
        <f>H104+((J104-H104)/2)</f>
        <v>3.5</v>
      </c>
      <c r="L104" s="11"/>
    </row>
    <row r="105" spans="3:12" ht="15.75" customHeight="1">
      <c r="C105" s="4"/>
      <c r="D105" s="12" t="s">
        <v>56</v>
      </c>
      <c r="E105" s="13"/>
      <c r="F105" s="13"/>
      <c r="G105" s="15"/>
      <c r="H105" s="14">
        <f>SUM(H106:H110)</f>
        <v>5</v>
      </c>
      <c r="I105" s="21" t="s">
        <v>125</v>
      </c>
      <c r="J105" s="14">
        <f>SUM(J106:J110)</f>
        <v>9.5</v>
      </c>
      <c r="K105" s="14">
        <f>SUM(K106:K110)</f>
        <v>7.25</v>
      </c>
      <c r="L105" s="14"/>
    </row>
    <row r="106" spans="3:12" ht="15.75" customHeight="1">
      <c r="C106" s="4"/>
      <c r="D106" s="8" t="s">
        <v>30</v>
      </c>
      <c r="E106" s="9"/>
      <c r="F106" s="9"/>
      <c r="G106" s="10"/>
      <c r="H106" s="11">
        <v>1</v>
      </c>
      <c r="I106" s="22" t="s">
        <v>125</v>
      </c>
      <c r="J106" s="11">
        <v>1.5</v>
      </c>
      <c r="K106" s="11">
        <f>H106+((J106-H106)/2)</f>
        <v>1.25</v>
      </c>
      <c r="L106" s="11"/>
    </row>
    <row r="107" spans="3:12" ht="15.75" customHeight="1">
      <c r="C107" s="4"/>
      <c r="D107" s="8" t="s">
        <v>57</v>
      </c>
      <c r="E107" s="9"/>
      <c r="F107" s="9"/>
      <c r="G107" s="10"/>
      <c r="H107" s="11">
        <v>1</v>
      </c>
      <c r="I107" s="22" t="s">
        <v>125</v>
      </c>
      <c r="J107" s="11">
        <v>2</v>
      </c>
      <c r="K107" s="11">
        <f>H107+((J107-H107)/2)</f>
        <v>1.5</v>
      </c>
      <c r="L107" s="11"/>
    </row>
    <row r="108" spans="3:12" ht="15.75" customHeight="1">
      <c r="C108" s="4"/>
      <c r="D108" s="8" t="s">
        <v>58</v>
      </c>
      <c r="E108" s="9"/>
      <c r="F108" s="9"/>
      <c r="G108" s="10"/>
      <c r="H108" s="11">
        <v>1</v>
      </c>
      <c r="I108" s="22" t="s">
        <v>125</v>
      </c>
      <c r="J108" s="11">
        <v>2</v>
      </c>
      <c r="K108" s="11">
        <f>H108+((J108-H108)/2)</f>
        <v>1.5</v>
      </c>
      <c r="L108" s="11"/>
    </row>
    <row r="109" spans="3:12" ht="15.75" customHeight="1">
      <c r="C109" s="4"/>
      <c r="D109" s="8" t="s">
        <v>59</v>
      </c>
      <c r="E109" s="9"/>
      <c r="F109" s="9"/>
      <c r="G109" s="10"/>
      <c r="H109" s="11">
        <v>1</v>
      </c>
      <c r="I109" s="22" t="s">
        <v>125</v>
      </c>
      <c r="J109" s="11">
        <v>2</v>
      </c>
      <c r="K109" s="11">
        <f>H109+((J109-H109)/2)</f>
        <v>1.5</v>
      </c>
      <c r="L109" s="11"/>
    </row>
    <row r="110" spans="3:12" ht="15.75" customHeight="1">
      <c r="C110" s="4"/>
      <c r="D110" s="8" t="s">
        <v>60</v>
      </c>
      <c r="E110" s="9"/>
      <c r="F110" s="9"/>
      <c r="G110" s="10"/>
      <c r="H110" s="11">
        <v>1</v>
      </c>
      <c r="I110" s="22" t="s">
        <v>125</v>
      </c>
      <c r="J110" s="11">
        <v>2</v>
      </c>
      <c r="K110" s="11">
        <f>H110+((J110-H110)/2)</f>
        <v>1.5</v>
      </c>
      <c r="L110" s="11"/>
    </row>
    <row r="111" spans="3:12" ht="15.75" customHeight="1">
      <c r="C111" s="12" t="s">
        <v>25</v>
      </c>
      <c r="D111" s="13"/>
      <c r="E111" s="13"/>
      <c r="F111" s="13"/>
      <c r="G111" s="15"/>
      <c r="H111" s="14">
        <f>SUM(H112:H115)</f>
        <v>2</v>
      </c>
      <c r="I111" s="21" t="s">
        <v>125</v>
      </c>
      <c r="J111" s="14">
        <f>SUM(J112:J115)</f>
        <v>2.5</v>
      </c>
      <c r="K111" s="14">
        <f>SUM(K112:K115)</f>
        <v>2.25</v>
      </c>
      <c r="L111" s="14"/>
    </row>
    <row r="112" spans="3:12" ht="15.75" customHeight="1">
      <c r="C112" s="8" t="s">
        <v>30</v>
      </c>
      <c r="D112" s="9"/>
      <c r="E112" s="9"/>
      <c r="F112" s="9"/>
      <c r="G112" s="10"/>
      <c r="H112" s="11">
        <v>0.5</v>
      </c>
      <c r="I112" s="22" t="s">
        <v>125</v>
      </c>
      <c r="J112" s="11">
        <v>0.5</v>
      </c>
      <c r="K112" s="11">
        <f>H112+((J112-H112)/2)</f>
        <v>0.5</v>
      </c>
      <c r="L112" s="11"/>
    </row>
    <row r="113" spans="3:12" ht="15.75" customHeight="1">
      <c r="C113" s="8" t="s">
        <v>61</v>
      </c>
      <c r="D113" s="9"/>
      <c r="E113" s="9"/>
      <c r="F113" s="9"/>
      <c r="G113" s="10"/>
      <c r="H113" s="11">
        <v>0.5</v>
      </c>
      <c r="I113" s="22" t="s">
        <v>125</v>
      </c>
      <c r="J113" s="11">
        <v>0.5</v>
      </c>
      <c r="K113" s="11">
        <f>H113+((J113-H113)/2)</f>
        <v>0.5</v>
      </c>
      <c r="L113" s="11"/>
    </row>
    <row r="114" spans="3:12" ht="15.75" customHeight="1">
      <c r="C114" s="8" t="s">
        <v>62</v>
      </c>
      <c r="D114" s="9"/>
      <c r="E114" s="9"/>
      <c r="F114" s="9"/>
      <c r="G114" s="10"/>
      <c r="H114" s="11">
        <v>0.5</v>
      </c>
      <c r="I114" s="22" t="s">
        <v>125</v>
      </c>
      <c r="J114" s="11">
        <v>1</v>
      </c>
      <c r="K114" s="11">
        <f>H114+((J114-H114)/2)</f>
        <v>0.75</v>
      </c>
      <c r="L114" s="11"/>
    </row>
    <row r="115" spans="3:12" ht="15.75" customHeight="1">
      <c r="C115" s="8" t="s">
        <v>69</v>
      </c>
      <c r="D115" s="9"/>
      <c r="E115" s="9"/>
      <c r="F115" s="9"/>
      <c r="G115" s="10"/>
      <c r="H115" s="11">
        <v>0.5</v>
      </c>
      <c r="I115" s="22" t="s">
        <v>125</v>
      </c>
      <c r="J115" s="11">
        <v>0.5</v>
      </c>
      <c r="K115" s="11">
        <f>H115+((J115-H115)/2)</f>
        <v>0.5</v>
      </c>
      <c r="L115" s="11"/>
    </row>
    <row r="116" spans="3:12" ht="15.75" customHeight="1">
      <c r="C116" s="12" t="s">
        <v>19</v>
      </c>
      <c r="D116" s="13"/>
      <c r="E116" s="13"/>
      <c r="F116" s="13"/>
      <c r="G116" s="15"/>
      <c r="H116" s="14">
        <f>SUM(H117:H119)</f>
        <v>2</v>
      </c>
      <c r="I116" s="21" t="s">
        <v>125</v>
      </c>
      <c r="J116" s="14">
        <f>SUM(J117:J119)</f>
        <v>4</v>
      </c>
      <c r="K116" s="14">
        <f>SUM(K117:K119)</f>
        <v>3</v>
      </c>
      <c r="L116" s="14"/>
    </row>
    <row r="117" spans="3:12" ht="15.75" customHeight="1">
      <c r="C117" s="8" t="s">
        <v>30</v>
      </c>
      <c r="D117" s="9"/>
      <c r="E117" s="9"/>
      <c r="F117" s="9"/>
      <c r="G117" s="10"/>
      <c r="H117" s="11">
        <v>0.5</v>
      </c>
      <c r="I117" s="22" t="s">
        <v>125</v>
      </c>
      <c r="J117" s="11">
        <v>1</v>
      </c>
      <c r="K117" s="11">
        <f>H117+((J117-H117)/2)</f>
        <v>0.75</v>
      </c>
      <c r="L117" s="11"/>
    </row>
    <row r="118" spans="3:12" ht="15.75" customHeight="1">
      <c r="C118" s="8" t="s">
        <v>63</v>
      </c>
      <c r="D118" s="9"/>
      <c r="E118" s="9"/>
      <c r="F118" s="9"/>
      <c r="G118" s="10"/>
      <c r="H118" s="11">
        <v>0.5</v>
      </c>
      <c r="I118" s="22" t="s">
        <v>125</v>
      </c>
      <c r="J118" s="11">
        <v>1</v>
      </c>
      <c r="K118" s="11">
        <f>H118+((J118-H118)/2)</f>
        <v>0.75</v>
      </c>
      <c r="L118" s="11"/>
    </row>
    <row r="119" spans="3:12" ht="15.75" customHeight="1">
      <c r="C119" s="8" t="s">
        <v>64</v>
      </c>
      <c r="D119" s="9"/>
      <c r="E119" s="9"/>
      <c r="F119" s="9"/>
      <c r="G119" s="10"/>
      <c r="H119" s="11">
        <v>1</v>
      </c>
      <c r="I119" s="22" t="s">
        <v>125</v>
      </c>
      <c r="J119" s="11">
        <v>2</v>
      </c>
      <c r="K119" s="11">
        <f>H119+((J119-H119)/2)</f>
        <v>1.5</v>
      </c>
      <c r="L119" s="11"/>
    </row>
    <row r="120" spans="3:12" ht="15.75" customHeight="1">
      <c r="C120" s="12" t="s">
        <v>65</v>
      </c>
      <c r="D120" s="13"/>
      <c r="E120" s="13"/>
      <c r="F120" s="13"/>
      <c r="G120" s="15"/>
      <c r="H120" s="14">
        <f>SUM(H121:H129)</f>
        <v>12.25</v>
      </c>
      <c r="I120" s="21" t="s">
        <v>125</v>
      </c>
      <c r="J120" s="14">
        <f>SUM(J121:J129)</f>
        <v>21.5</v>
      </c>
      <c r="K120" s="14">
        <f>SUM(K121:K129)</f>
        <v>16.875</v>
      </c>
      <c r="L120" s="14"/>
    </row>
    <row r="121" spans="3:12" ht="15.75" customHeight="1">
      <c r="C121" s="8" t="s">
        <v>72</v>
      </c>
      <c r="D121" s="9"/>
      <c r="E121" s="9"/>
      <c r="F121" s="9"/>
      <c r="G121" s="10"/>
      <c r="H121" s="11">
        <v>0.75</v>
      </c>
      <c r="I121" s="22" t="s">
        <v>125</v>
      </c>
      <c r="J121" s="11">
        <v>1.5</v>
      </c>
      <c r="K121" s="11">
        <f aca="true" t="shared" si="5" ref="K121:K129">H121+((J121-H121)/2)</f>
        <v>1.125</v>
      </c>
      <c r="L121" s="11"/>
    </row>
    <row r="122" spans="3:12" ht="15.75" customHeight="1">
      <c r="C122" s="8" t="s">
        <v>66</v>
      </c>
      <c r="D122" s="9"/>
      <c r="E122" s="9"/>
      <c r="F122" s="9"/>
      <c r="G122" s="10"/>
      <c r="H122" s="11">
        <v>1.5</v>
      </c>
      <c r="I122" s="22" t="s">
        <v>125</v>
      </c>
      <c r="J122" s="11">
        <v>2.5</v>
      </c>
      <c r="K122" s="11">
        <f t="shared" si="5"/>
        <v>2</v>
      </c>
      <c r="L122" s="11"/>
    </row>
    <row r="123" spans="3:12" ht="15.75" customHeight="1">
      <c r="C123" s="8" t="s">
        <v>67</v>
      </c>
      <c r="D123" s="9"/>
      <c r="E123" s="9"/>
      <c r="F123" s="9"/>
      <c r="G123" s="10"/>
      <c r="H123" s="11">
        <v>2.5</v>
      </c>
      <c r="I123" s="22" t="s">
        <v>125</v>
      </c>
      <c r="J123" s="11">
        <v>4</v>
      </c>
      <c r="K123" s="11">
        <f t="shared" si="5"/>
        <v>3.25</v>
      </c>
      <c r="L123" s="11"/>
    </row>
    <row r="124" spans="3:12" ht="15.75" customHeight="1">
      <c r="C124" s="8" t="s">
        <v>68</v>
      </c>
      <c r="D124" s="9"/>
      <c r="E124" s="9"/>
      <c r="F124" s="9"/>
      <c r="G124" s="10"/>
      <c r="H124" s="11">
        <v>2.5</v>
      </c>
      <c r="I124" s="22" t="s">
        <v>125</v>
      </c>
      <c r="J124" s="11">
        <v>4</v>
      </c>
      <c r="K124" s="11">
        <f t="shared" si="5"/>
        <v>3.25</v>
      </c>
      <c r="L124" s="11"/>
    </row>
    <row r="125" spans="3:12" ht="15.75" customHeight="1">
      <c r="C125" s="8" t="s">
        <v>78</v>
      </c>
      <c r="D125" s="9"/>
      <c r="E125" s="9"/>
      <c r="F125" s="9"/>
      <c r="G125" s="10"/>
      <c r="H125" s="11">
        <v>0.75</v>
      </c>
      <c r="I125" s="22" t="s">
        <v>125</v>
      </c>
      <c r="J125" s="11">
        <v>1.5</v>
      </c>
      <c r="K125" s="11">
        <f t="shared" si="5"/>
        <v>1.125</v>
      </c>
      <c r="L125" s="11"/>
    </row>
    <row r="126" spans="3:12" ht="15.75" customHeight="1">
      <c r="C126" s="8" t="s">
        <v>70</v>
      </c>
      <c r="D126" s="9"/>
      <c r="E126" s="9"/>
      <c r="F126" s="9"/>
      <c r="G126" s="10"/>
      <c r="H126" s="11">
        <v>0.75</v>
      </c>
      <c r="I126" s="22" t="s">
        <v>125</v>
      </c>
      <c r="J126" s="11">
        <v>1.5</v>
      </c>
      <c r="K126" s="11">
        <f t="shared" si="5"/>
        <v>1.125</v>
      </c>
      <c r="L126" s="11"/>
    </row>
    <row r="127" spans="3:12" ht="15.75" customHeight="1">
      <c r="C127" s="8" t="s">
        <v>71</v>
      </c>
      <c r="D127" s="9"/>
      <c r="E127" s="9"/>
      <c r="F127" s="9"/>
      <c r="G127" s="10"/>
      <c r="H127" s="11">
        <v>1.5</v>
      </c>
      <c r="I127" s="22" t="s">
        <v>125</v>
      </c>
      <c r="J127" s="11">
        <v>2.5</v>
      </c>
      <c r="K127" s="11">
        <f t="shared" si="5"/>
        <v>2</v>
      </c>
      <c r="L127" s="11"/>
    </row>
    <row r="128" spans="3:12" ht="15.75" customHeight="1">
      <c r="C128" s="8" t="s">
        <v>73</v>
      </c>
      <c r="D128" s="9"/>
      <c r="E128" s="9"/>
      <c r="F128" s="9"/>
      <c r="G128" s="10"/>
      <c r="H128" s="11">
        <v>1</v>
      </c>
      <c r="I128" s="22" t="s">
        <v>125</v>
      </c>
      <c r="J128" s="11">
        <v>2</v>
      </c>
      <c r="K128" s="11">
        <f t="shared" si="5"/>
        <v>1.5</v>
      </c>
      <c r="L128" s="11"/>
    </row>
    <row r="129" spans="3:12" ht="15.75" customHeight="1">
      <c r="C129" s="8" t="s">
        <v>74</v>
      </c>
      <c r="D129" s="9"/>
      <c r="E129" s="9"/>
      <c r="F129" s="9"/>
      <c r="G129" s="10"/>
      <c r="H129" s="11">
        <v>1</v>
      </c>
      <c r="I129" s="22" t="s">
        <v>125</v>
      </c>
      <c r="J129" s="11">
        <v>2</v>
      </c>
      <c r="K129" s="11">
        <f t="shared" si="5"/>
        <v>1.5</v>
      </c>
      <c r="L129" s="11"/>
    </row>
    <row r="130" spans="3:12" ht="15.75" customHeight="1">
      <c r="C130" s="12" t="s">
        <v>131</v>
      </c>
      <c r="D130" s="13"/>
      <c r="E130" s="13"/>
      <c r="F130" s="13"/>
      <c r="G130" s="15"/>
      <c r="H130" s="14">
        <f>H131</f>
        <v>0.75</v>
      </c>
      <c r="I130" s="21" t="s">
        <v>125</v>
      </c>
      <c r="J130" s="14">
        <f>J131</f>
        <v>1.5</v>
      </c>
      <c r="K130" s="14">
        <f>K131</f>
        <v>1.125</v>
      </c>
      <c r="L130" s="14"/>
    </row>
    <row r="131" spans="3:12" ht="15.75" customHeight="1">
      <c r="C131" s="8" t="s">
        <v>75</v>
      </c>
      <c r="D131" s="9"/>
      <c r="E131" s="9"/>
      <c r="F131" s="9"/>
      <c r="G131" s="10"/>
      <c r="H131" s="11">
        <v>0.75</v>
      </c>
      <c r="I131" s="22" t="s">
        <v>125</v>
      </c>
      <c r="J131" s="11">
        <v>1.5</v>
      </c>
      <c r="K131" s="11">
        <f>H131+((J131-H131)/2)</f>
        <v>1.125</v>
      </c>
      <c r="L131" s="11"/>
    </row>
    <row r="132" spans="3:12" ht="15.75" customHeight="1">
      <c r="C132" s="12" t="s">
        <v>132</v>
      </c>
      <c r="D132" s="13"/>
      <c r="E132" s="13"/>
      <c r="F132" s="13"/>
      <c r="G132" s="15"/>
      <c r="H132" s="14">
        <f>H133</f>
        <v>1</v>
      </c>
      <c r="I132" s="21" t="s">
        <v>125</v>
      </c>
      <c r="J132" s="14">
        <f>J133</f>
        <v>2</v>
      </c>
      <c r="K132" s="14">
        <f>K133</f>
        <v>1.5</v>
      </c>
      <c r="L132" s="14"/>
    </row>
    <row r="133" spans="3:12" ht="15.75" customHeight="1" thickBot="1">
      <c r="C133" s="28" t="s">
        <v>76</v>
      </c>
      <c r="D133" s="29"/>
      <c r="E133" s="29"/>
      <c r="F133" s="29"/>
      <c r="G133" s="30"/>
      <c r="H133" s="31">
        <v>1</v>
      </c>
      <c r="I133" s="32" t="s">
        <v>125</v>
      </c>
      <c r="J133" s="31">
        <v>2</v>
      </c>
      <c r="K133" s="31">
        <f>H133+((J133-H133)/2)</f>
        <v>1.5</v>
      </c>
      <c r="L133" s="31"/>
    </row>
    <row r="134" spans="3:12" ht="15.75" customHeight="1" thickTop="1">
      <c r="C134" s="24" t="s">
        <v>126</v>
      </c>
      <c r="D134" s="25"/>
      <c r="E134" s="25"/>
      <c r="F134" s="25"/>
      <c r="G134" s="25"/>
      <c r="H134" s="26">
        <f>H47+H52+H60+H70+H111+H116+H120+H130+H132</f>
        <v>64.15</v>
      </c>
      <c r="I134" s="27" t="s">
        <v>125</v>
      </c>
      <c r="J134" s="26">
        <f>J47+J52+J60+J70+J111+J116+J120+J130+J132</f>
        <v>114.95</v>
      </c>
      <c r="K134" s="26">
        <f>K47+K52+K60+K70+K111+K116+K120+K130+K132</f>
        <v>89.55</v>
      </c>
      <c r="L134" s="26"/>
    </row>
    <row r="136" spans="3:8" ht="15.75" customHeight="1">
      <c r="C136" s="1" t="s">
        <v>141</v>
      </c>
      <c r="H136" s="1" t="s">
        <v>134</v>
      </c>
    </row>
    <row r="137" spans="3:12" ht="15.75" customHeight="1">
      <c r="C137" s="16" t="s">
        <v>118</v>
      </c>
      <c r="D137" s="17"/>
      <c r="E137" s="17"/>
      <c r="F137" s="17"/>
      <c r="G137" s="17"/>
      <c r="H137" s="18" t="s">
        <v>121</v>
      </c>
      <c r="I137" s="23" t="s">
        <v>127</v>
      </c>
      <c r="J137" s="18" t="s">
        <v>122</v>
      </c>
      <c r="K137" s="18" t="s">
        <v>123</v>
      </c>
      <c r="L137" s="18" t="s">
        <v>128</v>
      </c>
    </row>
    <row r="138" spans="3:12" ht="15.75" customHeight="1">
      <c r="C138" s="8" t="s">
        <v>6</v>
      </c>
      <c r="D138" s="9"/>
      <c r="E138" s="9"/>
      <c r="F138" s="9"/>
      <c r="G138" s="10"/>
      <c r="H138" s="11">
        <v>1</v>
      </c>
      <c r="I138" s="22" t="s">
        <v>125</v>
      </c>
      <c r="J138" s="11">
        <v>2</v>
      </c>
      <c r="K138" s="11">
        <f aca="true" t="shared" si="6" ref="K138:K143">H138+((J138-H138)/2)</f>
        <v>1.5</v>
      </c>
      <c r="L138" s="11" t="s">
        <v>142</v>
      </c>
    </row>
    <row r="139" spans="3:12" ht="15.75" customHeight="1">
      <c r="C139" s="8" t="s">
        <v>7</v>
      </c>
      <c r="D139" s="9"/>
      <c r="E139" s="9"/>
      <c r="F139" s="9"/>
      <c r="G139" s="10"/>
      <c r="H139" s="11">
        <v>3</v>
      </c>
      <c r="I139" s="22" t="s">
        <v>125</v>
      </c>
      <c r="J139" s="11">
        <v>6</v>
      </c>
      <c r="K139" s="11">
        <f t="shared" si="6"/>
        <v>4.5</v>
      </c>
      <c r="L139" s="11"/>
    </row>
    <row r="140" spans="3:12" ht="15.75" customHeight="1">
      <c r="C140" s="8" t="s">
        <v>8</v>
      </c>
      <c r="D140" s="9"/>
      <c r="E140" s="9"/>
      <c r="F140" s="9"/>
      <c r="G140" s="10"/>
      <c r="H140" s="11">
        <v>3</v>
      </c>
      <c r="I140" s="22" t="s">
        <v>125</v>
      </c>
      <c r="J140" s="11">
        <v>6</v>
      </c>
      <c r="K140" s="11">
        <f t="shared" si="6"/>
        <v>4.5</v>
      </c>
      <c r="L140" s="11"/>
    </row>
    <row r="141" spans="3:12" ht="15.75" customHeight="1">
      <c r="C141" s="8" t="s">
        <v>10</v>
      </c>
      <c r="D141" s="9"/>
      <c r="E141" s="9"/>
      <c r="F141" s="9"/>
      <c r="G141" s="10"/>
      <c r="H141" s="11">
        <v>1</v>
      </c>
      <c r="I141" s="22" t="s">
        <v>125</v>
      </c>
      <c r="J141" s="11">
        <v>2</v>
      </c>
      <c r="K141" s="11">
        <f t="shared" si="6"/>
        <v>1.5</v>
      </c>
      <c r="L141" s="11"/>
    </row>
    <row r="142" spans="3:12" ht="15.75" customHeight="1">
      <c r="C142" s="8" t="s">
        <v>77</v>
      </c>
      <c r="D142" s="9"/>
      <c r="E142" s="9"/>
      <c r="F142" s="9"/>
      <c r="G142" s="10"/>
      <c r="H142" s="11">
        <v>3</v>
      </c>
      <c r="I142" s="22" t="s">
        <v>125</v>
      </c>
      <c r="J142" s="11">
        <v>6</v>
      </c>
      <c r="K142" s="11">
        <f t="shared" si="6"/>
        <v>4.5</v>
      </c>
      <c r="L142" s="11"/>
    </row>
    <row r="143" spans="3:12" ht="15.75" customHeight="1" thickBot="1">
      <c r="C143" s="28" t="s">
        <v>130</v>
      </c>
      <c r="D143" s="29"/>
      <c r="E143" s="29"/>
      <c r="F143" s="29"/>
      <c r="G143" s="30"/>
      <c r="H143" s="31">
        <v>1</v>
      </c>
      <c r="I143" s="32" t="s">
        <v>125</v>
      </c>
      <c r="J143" s="31">
        <v>2</v>
      </c>
      <c r="K143" s="31">
        <f t="shared" si="6"/>
        <v>1.5</v>
      </c>
      <c r="L143" s="31"/>
    </row>
    <row r="144" spans="3:12" ht="15.75" customHeight="1" thickTop="1">
      <c r="C144" s="24" t="s">
        <v>126</v>
      </c>
      <c r="D144" s="25"/>
      <c r="E144" s="25"/>
      <c r="F144" s="25"/>
      <c r="G144" s="25"/>
      <c r="H144" s="26">
        <f>SUM(H138:H143)</f>
        <v>12</v>
      </c>
      <c r="I144" s="27" t="s">
        <v>125</v>
      </c>
      <c r="J144" s="26">
        <f>SUM(J138:J143)</f>
        <v>24</v>
      </c>
      <c r="K144" s="26">
        <f>SUM(K138:K143)</f>
        <v>18</v>
      </c>
      <c r="L144" s="26"/>
    </row>
    <row r="146" spans="3:8" ht="15.75" customHeight="1">
      <c r="C146" s="1" t="s">
        <v>133</v>
      </c>
      <c r="H146" s="1" t="s">
        <v>134</v>
      </c>
    </row>
    <row r="147" spans="3:12" ht="15.75" customHeight="1">
      <c r="C147" s="16" t="s">
        <v>118</v>
      </c>
      <c r="D147" s="17"/>
      <c r="E147" s="17"/>
      <c r="F147" s="17"/>
      <c r="G147" s="17"/>
      <c r="H147" s="18" t="s">
        <v>121</v>
      </c>
      <c r="I147" s="23" t="s">
        <v>127</v>
      </c>
      <c r="J147" s="18" t="s">
        <v>122</v>
      </c>
      <c r="K147" s="18" t="s">
        <v>123</v>
      </c>
      <c r="L147" s="18" t="s">
        <v>128</v>
      </c>
    </row>
    <row r="148" spans="3:12" ht="15.75" customHeight="1">
      <c r="C148" s="12" t="s">
        <v>79</v>
      </c>
      <c r="D148" s="13"/>
      <c r="E148" s="13"/>
      <c r="F148" s="13"/>
      <c r="G148" s="15"/>
      <c r="H148" s="14">
        <f>SUM(H149:H156)</f>
        <v>5.4</v>
      </c>
      <c r="I148" s="21" t="s">
        <v>137</v>
      </c>
      <c r="J148" s="14">
        <f>SUM(J149:J156)</f>
        <v>10.9</v>
      </c>
      <c r="K148" s="14">
        <f>SUM(K149:K156)</f>
        <v>8.15</v>
      </c>
      <c r="L148" s="14"/>
    </row>
    <row r="149" spans="3:12" ht="15.75" customHeight="1">
      <c r="C149" s="8" t="s">
        <v>83</v>
      </c>
      <c r="D149" s="9"/>
      <c r="E149" s="9"/>
      <c r="F149" s="9"/>
      <c r="G149" s="10"/>
      <c r="H149" s="11">
        <v>1</v>
      </c>
      <c r="I149" s="22" t="s">
        <v>125</v>
      </c>
      <c r="J149" s="11">
        <v>3</v>
      </c>
      <c r="K149" s="11">
        <f aca="true" t="shared" si="7" ref="K149:K156">H149+((J149-H149)/2)</f>
        <v>2</v>
      </c>
      <c r="L149" s="11"/>
    </row>
    <row r="150" spans="3:12" ht="15.75" customHeight="1">
      <c r="C150" s="8" t="s">
        <v>84</v>
      </c>
      <c r="D150" s="9"/>
      <c r="E150" s="9"/>
      <c r="F150" s="9"/>
      <c r="G150" s="10"/>
      <c r="H150" s="11">
        <v>0.5</v>
      </c>
      <c r="I150" s="22" t="s">
        <v>125</v>
      </c>
      <c r="J150" s="11">
        <v>0.5</v>
      </c>
      <c r="K150" s="11">
        <f t="shared" si="7"/>
        <v>0.5</v>
      </c>
      <c r="L150" s="11" t="s">
        <v>143</v>
      </c>
    </row>
    <row r="151" spans="3:12" ht="15.75" customHeight="1">
      <c r="C151" s="8" t="s">
        <v>86</v>
      </c>
      <c r="D151" s="9"/>
      <c r="E151" s="9"/>
      <c r="F151" s="9"/>
      <c r="G151" s="10"/>
      <c r="H151" s="11">
        <v>0.2</v>
      </c>
      <c r="I151" s="22" t="s">
        <v>125</v>
      </c>
      <c r="J151" s="11">
        <v>0.2</v>
      </c>
      <c r="K151" s="11">
        <f t="shared" si="7"/>
        <v>0.2</v>
      </c>
      <c r="L151" s="11"/>
    </row>
    <row r="152" spans="3:12" ht="15.75" customHeight="1">
      <c r="C152" s="8" t="s">
        <v>85</v>
      </c>
      <c r="D152" s="9"/>
      <c r="E152" s="9"/>
      <c r="F152" s="9"/>
      <c r="G152" s="10"/>
      <c r="H152" s="11">
        <v>1</v>
      </c>
      <c r="I152" s="22" t="s">
        <v>125</v>
      </c>
      <c r="J152" s="11">
        <v>2</v>
      </c>
      <c r="K152" s="11">
        <f t="shared" si="7"/>
        <v>1.5</v>
      </c>
      <c r="L152" s="11" t="s">
        <v>143</v>
      </c>
    </row>
    <row r="153" spans="3:12" ht="15.75" customHeight="1">
      <c r="C153" s="8" t="s">
        <v>81</v>
      </c>
      <c r="D153" s="9"/>
      <c r="E153" s="9"/>
      <c r="F153" s="9"/>
      <c r="G153" s="10"/>
      <c r="H153" s="11">
        <v>1</v>
      </c>
      <c r="I153" s="22" t="s">
        <v>125</v>
      </c>
      <c r="J153" s="11">
        <v>2</v>
      </c>
      <c r="K153" s="11">
        <f t="shared" si="7"/>
        <v>1.5</v>
      </c>
      <c r="L153" s="11"/>
    </row>
    <row r="154" spans="3:12" ht="15.75" customHeight="1">
      <c r="C154" s="8" t="s">
        <v>87</v>
      </c>
      <c r="D154" s="9"/>
      <c r="E154" s="9"/>
      <c r="F154" s="9"/>
      <c r="G154" s="10"/>
      <c r="H154" s="11">
        <v>0.2</v>
      </c>
      <c r="I154" s="22" t="s">
        <v>125</v>
      </c>
      <c r="J154" s="11">
        <v>0.2</v>
      </c>
      <c r="K154" s="11">
        <f t="shared" si="7"/>
        <v>0.2</v>
      </c>
      <c r="L154" s="11"/>
    </row>
    <row r="155" spans="3:12" ht="15.75" customHeight="1">
      <c r="C155" s="8" t="s">
        <v>88</v>
      </c>
      <c r="D155" s="9"/>
      <c r="E155" s="9"/>
      <c r="F155" s="9"/>
      <c r="G155" s="10"/>
      <c r="H155" s="11">
        <v>1</v>
      </c>
      <c r="I155" s="22" t="s">
        <v>125</v>
      </c>
      <c r="J155" s="11">
        <v>1.5</v>
      </c>
      <c r="K155" s="11">
        <f t="shared" si="7"/>
        <v>1.25</v>
      </c>
      <c r="L155" s="11"/>
    </row>
    <row r="156" spans="3:12" ht="15.75" customHeight="1">
      <c r="C156" s="8" t="s">
        <v>89</v>
      </c>
      <c r="D156" s="9"/>
      <c r="E156" s="9"/>
      <c r="F156" s="9"/>
      <c r="G156" s="10"/>
      <c r="H156" s="11">
        <v>0.5</v>
      </c>
      <c r="I156" s="22" t="s">
        <v>125</v>
      </c>
      <c r="J156" s="11">
        <v>1.5</v>
      </c>
      <c r="K156" s="11">
        <f t="shared" si="7"/>
        <v>1</v>
      </c>
      <c r="L156" s="11" t="s">
        <v>144</v>
      </c>
    </row>
    <row r="157" spans="3:12" ht="15.75" customHeight="1">
      <c r="C157" s="12" t="s">
        <v>80</v>
      </c>
      <c r="D157" s="13"/>
      <c r="E157" s="13"/>
      <c r="F157" s="13"/>
      <c r="G157" s="15"/>
      <c r="H157" s="14">
        <f>SUM(H158:H165)</f>
        <v>5.4</v>
      </c>
      <c r="I157" s="21" t="s">
        <v>137</v>
      </c>
      <c r="J157" s="14">
        <f>SUM(J158:J165)</f>
        <v>10.9</v>
      </c>
      <c r="K157" s="14">
        <f>SUM(K158:K165)</f>
        <v>8.15</v>
      </c>
      <c r="L157" s="14"/>
    </row>
    <row r="158" spans="3:12" ht="15.75" customHeight="1">
      <c r="C158" s="8" t="s">
        <v>83</v>
      </c>
      <c r="D158" s="9"/>
      <c r="E158" s="9"/>
      <c r="F158" s="9"/>
      <c r="G158" s="10"/>
      <c r="H158" s="11">
        <v>1</v>
      </c>
      <c r="I158" s="22" t="s">
        <v>125</v>
      </c>
      <c r="J158" s="11">
        <v>3</v>
      </c>
      <c r="K158" s="11">
        <f aca="true" t="shared" si="8" ref="K158:K165">H158+((J158-H158)/2)</f>
        <v>2</v>
      </c>
      <c r="L158" s="11"/>
    </row>
    <row r="159" spans="3:12" ht="15.75" customHeight="1">
      <c r="C159" s="8" t="s">
        <v>84</v>
      </c>
      <c r="D159" s="9"/>
      <c r="E159" s="9"/>
      <c r="F159" s="9"/>
      <c r="G159" s="10"/>
      <c r="H159" s="11">
        <v>0.5</v>
      </c>
      <c r="I159" s="22" t="s">
        <v>125</v>
      </c>
      <c r="J159" s="11">
        <v>0.5</v>
      </c>
      <c r="K159" s="11">
        <f t="shared" si="8"/>
        <v>0.5</v>
      </c>
      <c r="L159" s="11" t="s">
        <v>143</v>
      </c>
    </row>
    <row r="160" spans="3:12" ht="15.75" customHeight="1">
      <c r="C160" s="8" t="s">
        <v>86</v>
      </c>
      <c r="D160" s="9"/>
      <c r="E160" s="9"/>
      <c r="F160" s="9"/>
      <c r="G160" s="10"/>
      <c r="H160" s="11">
        <v>0.2</v>
      </c>
      <c r="I160" s="22" t="s">
        <v>125</v>
      </c>
      <c r="J160" s="11">
        <v>0.2</v>
      </c>
      <c r="K160" s="11">
        <f t="shared" si="8"/>
        <v>0.2</v>
      </c>
      <c r="L160" s="11"/>
    </row>
    <row r="161" spans="3:12" ht="15.75" customHeight="1">
      <c r="C161" s="8" t="s">
        <v>85</v>
      </c>
      <c r="D161" s="9"/>
      <c r="E161" s="9"/>
      <c r="F161" s="9"/>
      <c r="G161" s="10"/>
      <c r="H161" s="11">
        <v>1</v>
      </c>
      <c r="I161" s="22" t="s">
        <v>125</v>
      </c>
      <c r="J161" s="11">
        <v>2</v>
      </c>
      <c r="K161" s="11">
        <f t="shared" si="8"/>
        <v>1.5</v>
      </c>
      <c r="L161" s="11" t="s">
        <v>143</v>
      </c>
    </row>
    <row r="162" spans="3:12" ht="15.75" customHeight="1">
      <c r="C162" s="8" t="s">
        <v>81</v>
      </c>
      <c r="D162" s="9"/>
      <c r="E162" s="9"/>
      <c r="F162" s="9"/>
      <c r="G162" s="10"/>
      <c r="H162" s="11">
        <v>1</v>
      </c>
      <c r="I162" s="22" t="s">
        <v>125</v>
      </c>
      <c r="J162" s="11">
        <v>2</v>
      </c>
      <c r="K162" s="11">
        <f t="shared" si="8"/>
        <v>1.5</v>
      </c>
      <c r="L162" s="11"/>
    </row>
    <row r="163" spans="3:12" ht="15.75" customHeight="1">
      <c r="C163" s="8" t="s">
        <v>87</v>
      </c>
      <c r="D163" s="9"/>
      <c r="E163" s="9"/>
      <c r="F163" s="9"/>
      <c r="G163" s="10"/>
      <c r="H163" s="11">
        <v>0.2</v>
      </c>
      <c r="I163" s="22" t="s">
        <v>125</v>
      </c>
      <c r="J163" s="11">
        <v>0.2</v>
      </c>
      <c r="K163" s="11">
        <f t="shared" si="8"/>
        <v>0.2</v>
      </c>
      <c r="L163" s="11"/>
    </row>
    <row r="164" spans="3:12" ht="15.75" customHeight="1">
      <c r="C164" s="8" t="s">
        <v>88</v>
      </c>
      <c r="D164" s="9"/>
      <c r="E164" s="9"/>
      <c r="F164" s="9"/>
      <c r="G164" s="10"/>
      <c r="H164" s="11">
        <v>1</v>
      </c>
      <c r="I164" s="22" t="s">
        <v>125</v>
      </c>
      <c r="J164" s="11">
        <v>1.5</v>
      </c>
      <c r="K164" s="11">
        <f t="shared" si="8"/>
        <v>1.25</v>
      </c>
      <c r="L164" s="11"/>
    </row>
    <row r="165" spans="3:12" ht="15.75" customHeight="1" thickBot="1">
      <c r="C165" s="28" t="s">
        <v>89</v>
      </c>
      <c r="D165" s="29"/>
      <c r="E165" s="29"/>
      <c r="F165" s="29"/>
      <c r="G165" s="30"/>
      <c r="H165" s="31">
        <v>0.5</v>
      </c>
      <c r="I165" s="32" t="s">
        <v>125</v>
      </c>
      <c r="J165" s="31">
        <v>1.5</v>
      </c>
      <c r="K165" s="31">
        <f t="shared" si="8"/>
        <v>1</v>
      </c>
      <c r="L165" s="31" t="s">
        <v>144</v>
      </c>
    </row>
    <row r="166" spans="3:12" ht="15.75" customHeight="1" thickTop="1">
      <c r="C166" s="24" t="s">
        <v>126</v>
      </c>
      <c r="D166" s="25"/>
      <c r="E166" s="25"/>
      <c r="F166" s="25"/>
      <c r="G166" s="25"/>
      <c r="H166" s="26">
        <f>H148+H157</f>
        <v>10.8</v>
      </c>
      <c r="I166" s="27" t="s">
        <v>125</v>
      </c>
      <c r="J166" s="26">
        <f>J148+J157</f>
        <v>21.8</v>
      </c>
      <c r="K166" s="26">
        <f>K148+K157</f>
        <v>16.3</v>
      </c>
      <c r="L166" s="26"/>
    </row>
    <row r="168" spans="3:8" ht="15.75" customHeight="1">
      <c r="C168" s="1" t="s">
        <v>145</v>
      </c>
      <c r="H168" s="1" t="s">
        <v>134</v>
      </c>
    </row>
    <row r="169" spans="3:12" ht="15.75" customHeight="1">
      <c r="C169" s="16" t="s">
        <v>118</v>
      </c>
      <c r="D169" s="17"/>
      <c r="E169" s="17"/>
      <c r="F169" s="17"/>
      <c r="G169" s="17"/>
      <c r="H169" s="18" t="s">
        <v>121</v>
      </c>
      <c r="I169" s="23" t="s">
        <v>127</v>
      </c>
      <c r="J169" s="18" t="s">
        <v>122</v>
      </c>
      <c r="K169" s="18" t="s">
        <v>123</v>
      </c>
      <c r="L169" s="18" t="s">
        <v>128</v>
      </c>
    </row>
    <row r="170" spans="3:12" ht="15.75" customHeight="1">
      <c r="C170" s="12" t="s">
        <v>82</v>
      </c>
      <c r="D170" s="13"/>
      <c r="E170" s="13"/>
      <c r="F170" s="13"/>
      <c r="G170" s="13"/>
      <c r="H170" s="14">
        <f>SUM(H171:H175)</f>
        <v>2.5</v>
      </c>
      <c r="I170" s="21" t="s">
        <v>137</v>
      </c>
      <c r="J170" s="14">
        <f>SUM(J171:J175)</f>
        <v>5.25</v>
      </c>
      <c r="K170" s="14">
        <f>SUM(K171:K175)</f>
        <v>3.875</v>
      </c>
      <c r="L170" s="14"/>
    </row>
    <row r="171" spans="3:12" ht="15.75" customHeight="1">
      <c r="C171" s="8" t="s">
        <v>93</v>
      </c>
      <c r="D171" s="9"/>
      <c r="E171" s="9"/>
      <c r="F171" s="9"/>
      <c r="G171" s="10"/>
      <c r="H171" s="11">
        <v>0.5</v>
      </c>
      <c r="I171" s="22" t="s">
        <v>125</v>
      </c>
      <c r="J171" s="11">
        <v>0.75</v>
      </c>
      <c r="K171" s="11">
        <f>H171+((J171-H171)/2)</f>
        <v>0.625</v>
      </c>
      <c r="L171" s="11"/>
    </row>
    <row r="172" spans="3:12" ht="15.75" customHeight="1">
      <c r="C172" s="8" t="s">
        <v>153</v>
      </c>
      <c r="D172" s="9"/>
      <c r="E172" s="9"/>
      <c r="F172" s="9"/>
      <c r="G172" s="10"/>
      <c r="H172" s="11">
        <v>0.5</v>
      </c>
      <c r="I172" s="22" t="s">
        <v>125</v>
      </c>
      <c r="J172" s="11">
        <v>1</v>
      </c>
      <c r="K172" s="11">
        <f>H172+((J172-H172)/2)</f>
        <v>0.75</v>
      </c>
      <c r="L172" s="11"/>
    </row>
    <row r="173" spans="3:12" ht="15.75" customHeight="1">
      <c r="C173" s="8" t="s">
        <v>154</v>
      </c>
      <c r="D173" s="9"/>
      <c r="E173" s="9"/>
      <c r="F173" s="9"/>
      <c r="G173" s="10"/>
      <c r="H173" s="11">
        <v>0.5</v>
      </c>
      <c r="I173" s="22" t="s">
        <v>125</v>
      </c>
      <c r="J173" s="11">
        <v>1</v>
      </c>
      <c r="K173" s="11">
        <f>H173+((J173-H173)/2)</f>
        <v>0.75</v>
      </c>
      <c r="L173" s="11"/>
    </row>
    <row r="174" spans="3:12" ht="15.75" customHeight="1">
      <c r="C174" s="8" t="s">
        <v>90</v>
      </c>
      <c r="D174" s="9"/>
      <c r="E174" s="9"/>
      <c r="F174" s="9"/>
      <c r="G174" s="10"/>
      <c r="H174" s="11">
        <v>0.5</v>
      </c>
      <c r="I174" s="22" t="s">
        <v>125</v>
      </c>
      <c r="J174" s="11">
        <v>1.5</v>
      </c>
      <c r="K174" s="11">
        <f>H174+((J174-H174)/2)</f>
        <v>1</v>
      </c>
      <c r="L174" s="11"/>
    </row>
    <row r="175" spans="3:12" ht="15.75" customHeight="1">
      <c r="C175" s="8" t="s">
        <v>91</v>
      </c>
      <c r="D175" s="9"/>
      <c r="E175" s="9"/>
      <c r="F175" s="9"/>
      <c r="G175" s="10"/>
      <c r="H175" s="11">
        <v>0.5</v>
      </c>
      <c r="I175" s="22" t="s">
        <v>125</v>
      </c>
      <c r="J175" s="11">
        <v>1</v>
      </c>
      <c r="K175" s="11">
        <f>H175+((J175-H175)/2)</f>
        <v>0.75</v>
      </c>
      <c r="L175" s="11"/>
    </row>
    <row r="176" spans="3:12" ht="15.75" customHeight="1">
      <c r="C176" s="12" t="s">
        <v>11</v>
      </c>
      <c r="D176" s="13"/>
      <c r="E176" s="13"/>
      <c r="F176" s="13"/>
      <c r="G176" s="15"/>
      <c r="H176" s="14">
        <f>SUM(H177:H185)</f>
        <v>3.8000000000000003</v>
      </c>
      <c r="I176" s="21" t="s">
        <v>137</v>
      </c>
      <c r="J176" s="14">
        <f>SUM(J177:J185)</f>
        <v>7.8500000000000005</v>
      </c>
      <c r="K176" s="14">
        <f>SUM(K177:K185)</f>
        <v>5.825</v>
      </c>
      <c r="L176" s="14"/>
    </row>
    <row r="177" spans="3:12" ht="15.75" customHeight="1">
      <c r="C177" s="8" t="s">
        <v>12</v>
      </c>
      <c r="D177" s="9"/>
      <c r="E177" s="9"/>
      <c r="F177" s="9"/>
      <c r="G177" s="10"/>
      <c r="H177" s="11">
        <v>0.2</v>
      </c>
      <c r="I177" s="22" t="s">
        <v>125</v>
      </c>
      <c r="J177" s="11">
        <v>0.2</v>
      </c>
      <c r="K177" s="11">
        <f aca="true" t="shared" si="9" ref="K177:K194">H177+((J177-H177)/2)</f>
        <v>0.2</v>
      </c>
      <c r="L177" s="11"/>
    </row>
    <row r="178" spans="3:12" ht="15.75" customHeight="1">
      <c r="C178" s="8" t="s">
        <v>138</v>
      </c>
      <c r="D178" s="9"/>
      <c r="E178" s="9"/>
      <c r="F178" s="9"/>
      <c r="G178" s="10"/>
      <c r="H178" s="11">
        <v>0.2</v>
      </c>
      <c r="I178" s="22" t="s">
        <v>125</v>
      </c>
      <c r="J178" s="11">
        <v>0.5</v>
      </c>
      <c r="K178" s="11">
        <f t="shared" si="9"/>
        <v>0.35</v>
      </c>
      <c r="L178" s="11"/>
    </row>
    <row r="179" spans="3:12" ht="15.75" customHeight="1">
      <c r="C179" s="8" t="s">
        <v>13</v>
      </c>
      <c r="D179" s="9"/>
      <c r="E179" s="9"/>
      <c r="F179" s="9"/>
      <c r="G179" s="10"/>
      <c r="H179" s="11">
        <v>0.5</v>
      </c>
      <c r="I179" s="22" t="s">
        <v>125</v>
      </c>
      <c r="J179" s="11">
        <v>0.75</v>
      </c>
      <c r="K179" s="11">
        <f t="shared" si="9"/>
        <v>0.625</v>
      </c>
      <c r="L179" s="11"/>
    </row>
    <row r="180" spans="3:12" ht="15.75" customHeight="1">
      <c r="C180" s="8" t="s">
        <v>14</v>
      </c>
      <c r="D180" s="9"/>
      <c r="E180" s="9"/>
      <c r="F180" s="9"/>
      <c r="G180" s="10"/>
      <c r="H180" s="11">
        <v>0.5</v>
      </c>
      <c r="I180" s="22" t="s">
        <v>125</v>
      </c>
      <c r="J180" s="11">
        <v>1.5</v>
      </c>
      <c r="K180" s="11">
        <f t="shared" si="9"/>
        <v>1</v>
      </c>
      <c r="L180" s="11"/>
    </row>
    <row r="181" spans="3:12" ht="15.75" customHeight="1">
      <c r="C181" s="8" t="s">
        <v>15</v>
      </c>
      <c r="D181" s="9"/>
      <c r="E181" s="9"/>
      <c r="F181" s="9"/>
      <c r="G181" s="10"/>
      <c r="H181" s="11">
        <v>0.5</v>
      </c>
      <c r="I181" s="22" t="s">
        <v>125</v>
      </c>
      <c r="J181" s="11">
        <v>1</v>
      </c>
      <c r="K181" s="11">
        <f t="shared" si="9"/>
        <v>0.75</v>
      </c>
      <c r="L181" s="11"/>
    </row>
    <row r="182" spans="3:12" ht="15.75" customHeight="1">
      <c r="C182" s="8" t="s">
        <v>16</v>
      </c>
      <c r="D182" s="9"/>
      <c r="E182" s="9"/>
      <c r="F182" s="9"/>
      <c r="G182" s="10"/>
      <c r="H182" s="11">
        <v>1</v>
      </c>
      <c r="I182" s="22" t="s">
        <v>125</v>
      </c>
      <c r="J182" s="11">
        <v>2</v>
      </c>
      <c r="K182" s="11">
        <f t="shared" si="9"/>
        <v>1.5</v>
      </c>
      <c r="L182" s="11"/>
    </row>
    <row r="183" spans="3:12" ht="15.75" customHeight="1">
      <c r="C183" s="8" t="s">
        <v>104</v>
      </c>
      <c r="D183" s="9"/>
      <c r="E183" s="9"/>
      <c r="F183" s="9"/>
      <c r="G183" s="10"/>
      <c r="H183" s="11">
        <v>0.5</v>
      </c>
      <c r="I183" s="22" t="s">
        <v>125</v>
      </c>
      <c r="J183" s="11">
        <v>1.5</v>
      </c>
      <c r="K183" s="11">
        <f t="shared" si="9"/>
        <v>1</v>
      </c>
      <c r="L183" s="11"/>
    </row>
    <row r="184" spans="3:12" ht="15.75" customHeight="1">
      <c r="C184" s="8" t="s">
        <v>95</v>
      </c>
      <c r="D184" s="9"/>
      <c r="E184" s="9"/>
      <c r="F184" s="9"/>
      <c r="G184" s="10"/>
      <c r="H184" s="11">
        <v>0.2</v>
      </c>
      <c r="I184" s="22" t="s">
        <v>125</v>
      </c>
      <c r="J184" s="11">
        <v>0.2</v>
      </c>
      <c r="K184" s="11">
        <f t="shared" si="9"/>
        <v>0.2</v>
      </c>
      <c r="L184" s="11"/>
    </row>
    <row r="185" spans="3:12" ht="15.75" customHeight="1">
      <c r="C185" s="8" t="s">
        <v>96</v>
      </c>
      <c r="D185" s="9"/>
      <c r="E185" s="9"/>
      <c r="F185" s="9"/>
      <c r="G185" s="10"/>
      <c r="H185" s="11">
        <v>0.2</v>
      </c>
      <c r="I185" s="22" t="s">
        <v>125</v>
      </c>
      <c r="J185" s="11">
        <v>0.2</v>
      </c>
      <c r="K185" s="11">
        <f t="shared" si="9"/>
        <v>0.2</v>
      </c>
      <c r="L185" s="11"/>
    </row>
    <row r="186" spans="3:12" ht="15.75" customHeight="1">
      <c r="C186" s="12" t="s">
        <v>94</v>
      </c>
      <c r="D186" s="13"/>
      <c r="E186" s="13"/>
      <c r="F186" s="13"/>
      <c r="G186" s="15"/>
      <c r="H186" s="14">
        <f>SUM(H187:H194)</f>
        <v>6</v>
      </c>
      <c r="I186" s="21" t="s">
        <v>137</v>
      </c>
      <c r="J186" s="14">
        <f>SUM(J187:J194)</f>
        <v>9.5</v>
      </c>
      <c r="K186" s="14">
        <f>SUM(K187:K194)</f>
        <v>7.75</v>
      </c>
      <c r="L186" s="14"/>
    </row>
    <row r="187" spans="3:12" ht="15.75" customHeight="1">
      <c r="C187" s="8" t="s">
        <v>146</v>
      </c>
      <c r="D187" s="9"/>
      <c r="E187" s="9"/>
      <c r="F187" s="9"/>
      <c r="G187" s="10"/>
      <c r="H187" s="11">
        <v>0.5</v>
      </c>
      <c r="I187" s="22" t="s">
        <v>125</v>
      </c>
      <c r="J187" s="11">
        <v>1</v>
      </c>
      <c r="K187" s="11">
        <f t="shared" si="9"/>
        <v>0.75</v>
      </c>
      <c r="L187" s="11" t="s">
        <v>147</v>
      </c>
    </row>
    <row r="188" spans="3:12" ht="15.75" customHeight="1">
      <c r="C188" s="8" t="s">
        <v>97</v>
      </c>
      <c r="D188" s="9"/>
      <c r="E188" s="9"/>
      <c r="F188" s="9"/>
      <c r="G188" s="10"/>
      <c r="H188" s="11">
        <v>0.25</v>
      </c>
      <c r="I188" s="22" t="s">
        <v>125</v>
      </c>
      <c r="J188" s="11">
        <v>0.5</v>
      </c>
      <c r="K188" s="11">
        <f t="shared" si="9"/>
        <v>0.375</v>
      </c>
      <c r="L188" s="11"/>
    </row>
    <row r="189" spans="3:12" ht="15.75" customHeight="1">
      <c r="C189" s="8" t="s">
        <v>98</v>
      </c>
      <c r="D189" s="9"/>
      <c r="E189" s="9"/>
      <c r="F189" s="9"/>
      <c r="G189" s="10"/>
      <c r="H189" s="11">
        <v>2</v>
      </c>
      <c r="I189" s="22" t="s">
        <v>125</v>
      </c>
      <c r="J189" s="11">
        <v>3</v>
      </c>
      <c r="K189" s="11">
        <f t="shared" si="9"/>
        <v>2.5</v>
      </c>
      <c r="L189" s="11" t="s">
        <v>148</v>
      </c>
    </row>
    <row r="190" spans="3:12" ht="15.75" customHeight="1">
      <c r="C190" s="8" t="s">
        <v>97</v>
      </c>
      <c r="D190" s="9"/>
      <c r="E190" s="9"/>
      <c r="F190" s="9"/>
      <c r="G190" s="10"/>
      <c r="H190" s="11">
        <v>0.25</v>
      </c>
      <c r="I190" s="22" t="s">
        <v>125</v>
      </c>
      <c r="J190" s="11">
        <v>0.5</v>
      </c>
      <c r="K190" s="11">
        <f t="shared" si="9"/>
        <v>0.375</v>
      </c>
      <c r="L190" s="11"/>
    </row>
    <row r="191" spans="3:12" ht="15.75" customHeight="1">
      <c r="C191" s="8" t="s">
        <v>98</v>
      </c>
      <c r="D191" s="9"/>
      <c r="E191" s="9"/>
      <c r="F191" s="9"/>
      <c r="G191" s="10"/>
      <c r="H191" s="11">
        <v>1.5</v>
      </c>
      <c r="I191" s="22" t="s">
        <v>125</v>
      </c>
      <c r="J191" s="11">
        <v>2</v>
      </c>
      <c r="K191" s="11">
        <f t="shared" si="9"/>
        <v>1.75</v>
      </c>
      <c r="L191" s="11" t="s">
        <v>149</v>
      </c>
    </row>
    <row r="192" spans="3:12" ht="15.75" customHeight="1">
      <c r="C192" s="8" t="s">
        <v>97</v>
      </c>
      <c r="D192" s="9"/>
      <c r="E192" s="9"/>
      <c r="F192" s="9"/>
      <c r="G192" s="10"/>
      <c r="H192" s="11">
        <v>0.25</v>
      </c>
      <c r="I192" s="22" t="s">
        <v>125</v>
      </c>
      <c r="J192" s="11">
        <v>0.5</v>
      </c>
      <c r="K192" s="11">
        <f t="shared" si="9"/>
        <v>0.375</v>
      </c>
      <c r="L192" s="11"/>
    </row>
    <row r="193" spans="3:12" ht="15.75" customHeight="1">
      <c r="C193" s="8" t="s">
        <v>98</v>
      </c>
      <c r="D193" s="9"/>
      <c r="E193" s="9"/>
      <c r="F193" s="9"/>
      <c r="G193" s="10"/>
      <c r="H193" s="11">
        <v>1</v>
      </c>
      <c r="I193" s="22" t="s">
        <v>125</v>
      </c>
      <c r="J193" s="11">
        <v>1.5</v>
      </c>
      <c r="K193" s="11">
        <f t="shared" si="9"/>
        <v>1.25</v>
      </c>
      <c r="L193" s="11" t="s">
        <v>150</v>
      </c>
    </row>
    <row r="194" spans="3:12" ht="15.75" customHeight="1">
      <c r="C194" s="8" t="s">
        <v>97</v>
      </c>
      <c r="D194" s="9"/>
      <c r="E194" s="9"/>
      <c r="F194" s="9"/>
      <c r="G194" s="10"/>
      <c r="H194" s="11">
        <v>0.25</v>
      </c>
      <c r="I194" s="22" t="s">
        <v>125</v>
      </c>
      <c r="J194" s="11">
        <v>0.5</v>
      </c>
      <c r="K194" s="11">
        <f t="shared" si="9"/>
        <v>0.375</v>
      </c>
      <c r="L194" s="11"/>
    </row>
    <row r="195" spans="3:12" ht="15.75" customHeight="1">
      <c r="C195" s="12" t="s">
        <v>100</v>
      </c>
      <c r="D195" s="13"/>
      <c r="E195" s="13"/>
      <c r="F195" s="13"/>
      <c r="G195" s="15"/>
      <c r="H195" s="14">
        <f>H196+H204+H210</f>
        <v>12.5</v>
      </c>
      <c r="I195" s="21" t="s">
        <v>137</v>
      </c>
      <c r="J195" s="14">
        <f>J196+J204+J210</f>
        <v>22</v>
      </c>
      <c r="K195" s="14">
        <f>K196+K204+K210</f>
        <v>17.25</v>
      </c>
      <c r="L195" s="14"/>
    </row>
    <row r="196" spans="3:12" ht="15.75" customHeight="1">
      <c r="C196" s="3"/>
      <c r="D196" s="12" t="s">
        <v>99</v>
      </c>
      <c r="E196" s="13"/>
      <c r="F196" s="13"/>
      <c r="G196" s="15"/>
      <c r="H196" s="14">
        <f>SUM(H197:H203)</f>
        <v>2.5000000000000004</v>
      </c>
      <c r="I196" s="21" t="s">
        <v>137</v>
      </c>
      <c r="J196" s="14">
        <f>SUM(J197:J203)</f>
        <v>5</v>
      </c>
      <c r="K196" s="14">
        <f>SUM(K197:K203)</f>
        <v>3.7500000000000004</v>
      </c>
      <c r="L196" s="14"/>
    </row>
    <row r="197" spans="3:12" ht="15.75" customHeight="1">
      <c r="C197" s="4"/>
      <c r="D197" s="8" t="s">
        <v>105</v>
      </c>
      <c r="E197" s="9"/>
      <c r="F197" s="9"/>
      <c r="G197" s="10"/>
      <c r="H197" s="11">
        <v>1</v>
      </c>
      <c r="I197" s="22" t="s">
        <v>125</v>
      </c>
      <c r="J197" s="11">
        <v>1.5</v>
      </c>
      <c r="K197" s="11">
        <f aca="true" t="shared" si="10" ref="K197:K203">H197+((J197-H197)/2)</f>
        <v>1.25</v>
      </c>
      <c r="L197" s="11"/>
    </row>
    <row r="198" spans="3:12" ht="15.75" customHeight="1">
      <c r="C198" s="4"/>
      <c r="D198" s="8" t="s">
        <v>106</v>
      </c>
      <c r="E198" s="9"/>
      <c r="F198" s="9"/>
      <c r="G198" s="10"/>
      <c r="H198" s="11">
        <v>0.5</v>
      </c>
      <c r="I198" s="22" t="s">
        <v>125</v>
      </c>
      <c r="J198" s="11">
        <v>1</v>
      </c>
      <c r="K198" s="11">
        <f t="shared" si="10"/>
        <v>0.75</v>
      </c>
      <c r="L198" s="11"/>
    </row>
    <row r="199" spans="3:12" ht="15.75" customHeight="1">
      <c r="C199" s="4"/>
      <c r="D199" s="8" t="s">
        <v>101</v>
      </c>
      <c r="E199" s="9"/>
      <c r="F199" s="9"/>
      <c r="G199" s="10"/>
      <c r="H199" s="11">
        <v>0.2</v>
      </c>
      <c r="I199" s="22" t="s">
        <v>125</v>
      </c>
      <c r="J199" s="11">
        <v>0.5</v>
      </c>
      <c r="K199" s="11">
        <f t="shared" si="10"/>
        <v>0.35</v>
      </c>
      <c r="L199" s="11"/>
    </row>
    <row r="200" spans="3:12" ht="15.75" customHeight="1">
      <c r="C200" s="4"/>
      <c r="D200" s="8" t="s">
        <v>102</v>
      </c>
      <c r="E200" s="9"/>
      <c r="F200" s="9"/>
      <c r="G200" s="10"/>
      <c r="H200" s="11">
        <v>0.2</v>
      </c>
      <c r="I200" s="22" t="s">
        <v>125</v>
      </c>
      <c r="J200" s="11">
        <v>0.5</v>
      </c>
      <c r="K200" s="11">
        <f t="shared" si="10"/>
        <v>0.35</v>
      </c>
      <c r="L200" s="11"/>
    </row>
    <row r="201" spans="3:12" ht="15.75" customHeight="1">
      <c r="C201" s="4"/>
      <c r="D201" s="8" t="s">
        <v>108</v>
      </c>
      <c r="E201" s="9"/>
      <c r="F201" s="9"/>
      <c r="G201" s="10"/>
      <c r="H201" s="11">
        <v>0.2</v>
      </c>
      <c r="I201" s="22" t="s">
        <v>125</v>
      </c>
      <c r="J201" s="11">
        <v>0.5</v>
      </c>
      <c r="K201" s="11">
        <f t="shared" si="10"/>
        <v>0.35</v>
      </c>
      <c r="L201" s="11"/>
    </row>
    <row r="202" spans="3:12" ht="15.75" customHeight="1">
      <c r="C202" s="4"/>
      <c r="D202" s="8" t="s">
        <v>107</v>
      </c>
      <c r="E202" s="9"/>
      <c r="F202" s="9"/>
      <c r="G202" s="10"/>
      <c r="H202" s="11">
        <v>0.2</v>
      </c>
      <c r="I202" s="22" t="s">
        <v>125</v>
      </c>
      <c r="J202" s="11">
        <v>0.5</v>
      </c>
      <c r="K202" s="11">
        <f t="shared" si="10"/>
        <v>0.35</v>
      </c>
      <c r="L202" s="11"/>
    </row>
    <row r="203" spans="3:12" ht="15.75" customHeight="1">
      <c r="C203" s="4"/>
      <c r="D203" s="8" t="s">
        <v>103</v>
      </c>
      <c r="E203" s="9"/>
      <c r="F203" s="9"/>
      <c r="G203" s="10"/>
      <c r="H203" s="11">
        <v>0.2</v>
      </c>
      <c r="I203" s="22" t="s">
        <v>125</v>
      </c>
      <c r="J203" s="11">
        <v>0.5</v>
      </c>
      <c r="K203" s="11">
        <f t="shared" si="10"/>
        <v>0.35</v>
      </c>
      <c r="L203" s="11"/>
    </row>
    <row r="204" spans="3:12" ht="15.75" customHeight="1">
      <c r="C204" s="4"/>
      <c r="D204" s="12" t="s">
        <v>110</v>
      </c>
      <c r="E204" s="13"/>
      <c r="F204" s="13"/>
      <c r="G204" s="15"/>
      <c r="H204" s="14">
        <f>SUM(H205:H209)</f>
        <v>6.5</v>
      </c>
      <c r="I204" s="21" t="s">
        <v>137</v>
      </c>
      <c r="J204" s="14">
        <f>SUM(J205:J209)</f>
        <v>10</v>
      </c>
      <c r="K204" s="14">
        <f>SUM(K205:K209)</f>
        <v>8.25</v>
      </c>
      <c r="L204" s="14"/>
    </row>
    <row r="205" spans="3:12" ht="15.75" customHeight="1">
      <c r="C205" s="4"/>
      <c r="D205" s="8" t="s">
        <v>105</v>
      </c>
      <c r="E205" s="9"/>
      <c r="F205" s="9"/>
      <c r="G205" s="10"/>
      <c r="H205" s="11">
        <v>2</v>
      </c>
      <c r="I205" s="22" t="s">
        <v>125</v>
      </c>
      <c r="J205" s="11">
        <v>3</v>
      </c>
      <c r="K205" s="11">
        <f>H205+((J205-H205)/2)</f>
        <v>2.5</v>
      </c>
      <c r="L205" s="11"/>
    </row>
    <row r="206" spans="3:12" ht="15.75" customHeight="1">
      <c r="C206" s="4"/>
      <c r="D206" s="8" t="s">
        <v>106</v>
      </c>
      <c r="E206" s="9"/>
      <c r="F206" s="9"/>
      <c r="G206" s="10"/>
      <c r="H206" s="11">
        <v>2</v>
      </c>
      <c r="I206" s="22" t="s">
        <v>125</v>
      </c>
      <c r="J206" s="11">
        <v>3</v>
      </c>
      <c r="K206" s="11">
        <f>H206+((J206-H206)/2)</f>
        <v>2.5</v>
      </c>
      <c r="L206" s="11"/>
    </row>
    <row r="207" spans="3:12" ht="15.75" customHeight="1">
      <c r="C207" s="4"/>
      <c r="D207" s="8" t="s">
        <v>101</v>
      </c>
      <c r="E207" s="9"/>
      <c r="F207" s="9"/>
      <c r="G207" s="10"/>
      <c r="H207" s="11">
        <v>1</v>
      </c>
      <c r="I207" s="22" t="s">
        <v>125</v>
      </c>
      <c r="J207" s="11">
        <v>1.5</v>
      </c>
      <c r="K207" s="11">
        <f>H207+((J207-H207)/2)</f>
        <v>1.25</v>
      </c>
      <c r="L207" s="11"/>
    </row>
    <row r="208" spans="3:12" ht="15.75" customHeight="1">
      <c r="C208" s="4"/>
      <c r="D208" s="8" t="s">
        <v>108</v>
      </c>
      <c r="E208" s="9"/>
      <c r="F208" s="9"/>
      <c r="G208" s="10"/>
      <c r="H208" s="11">
        <v>1</v>
      </c>
      <c r="I208" s="22" t="s">
        <v>125</v>
      </c>
      <c r="J208" s="11">
        <v>1.5</v>
      </c>
      <c r="K208" s="11">
        <f>H208+((J208-H208)/2)</f>
        <v>1.25</v>
      </c>
      <c r="L208" s="11"/>
    </row>
    <row r="209" spans="3:12" ht="15.75" customHeight="1">
      <c r="C209" s="4"/>
      <c r="D209" s="8" t="s">
        <v>109</v>
      </c>
      <c r="E209" s="9"/>
      <c r="F209" s="9"/>
      <c r="G209" s="10"/>
      <c r="H209" s="11">
        <v>0.5</v>
      </c>
      <c r="I209" s="22" t="s">
        <v>125</v>
      </c>
      <c r="J209" s="11">
        <v>1</v>
      </c>
      <c r="K209" s="11">
        <f>H209+((J209-H209)/2)</f>
        <v>0.75</v>
      </c>
      <c r="L209" s="11"/>
    </row>
    <row r="210" spans="3:12" ht="15.75" customHeight="1">
      <c r="C210" s="4"/>
      <c r="D210" s="12" t="s">
        <v>111</v>
      </c>
      <c r="E210" s="13"/>
      <c r="F210" s="13"/>
      <c r="G210" s="15"/>
      <c r="H210" s="14">
        <f>SUM(H211:H215)</f>
        <v>3.5</v>
      </c>
      <c r="I210" s="21" t="s">
        <v>137</v>
      </c>
      <c r="J210" s="14">
        <f>SUM(J211:J215)</f>
        <v>7</v>
      </c>
      <c r="K210" s="14">
        <f>SUM(K211:K215)</f>
        <v>5.25</v>
      </c>
      <c r="L210" s="14"/>
    </row>
    <row r="211" spans="3:12" ht="15.75" customHeight="1">
      <c r="C211" s="4"/>
      <c r="D211" s="8" t="s">
        <v>105</v>
      </c>
      <c r="E211" s="9"/>
      <c r="F211" s="9"/>
      <c r="G211" s="10"/>
      <c r="H211" s="11">
        <v>1</v>
      </c>
      <c r="I211" s="22" t="s">
        <v>125</v>
      </c>
      <c r="J211" s="11">
        <v>2</v>
      </c>
      <c r="K211" s="11">
        <f>H211+((J211-H211)/2)</f>
        <v>1.5</v>
      </c>
      <c r="L211" s="11"/>
    </row>
    <row r="212" spans="3:12" ht="15.75" customHeight="1">
      <c r="C212" s="4"/>
      <c r="D212" s="8" t="s">
        <v>106</v>
      </c>
      <c r="E212" s="9"/>
      <c r="F212" s="9"/>
      <c r="G212" s="10"/>
      <c r="H212" s="11">
        <v>1</v>
      </c>
      <c r="I212" s="22" t="s">
        <v>125</v>
      </c>
      <c r="J212" s="11">
        <v>2</v>
      </c>
      <c r="K212" s="11">
        <f>H212+((J212-H212)/2)</f>
        <v>1.5</v>
      </c>
      <c r="L212" s="11"/>
    </row>
    <row r="213" spans="3:12" ht="15.75" customHeight="1">
      <c r="C213" s="4"/>
      <c r="D213" s="8" t="s">
        <v>101</v>
      </c>
      <c r="E213" s="9"/>
      <c r="F213" s="9"/>
      <c r="G213" s="10"/>
      <c r="H213" s="11">
        <v>0.5</v>
      </c>
      <c r="I213" s="22" t="s">
        <v>125</v>
      </c>
      <c r="J213" s="11">
        <v>1</v>
      </c>
      <c r="K213" s="11">
        <f>H213+((J213-H213)/2)</f>
        <v>0.75</v>
      </c>
      <c r="L213" s="11"/>
    </row>
    <row r="214" spans="3:12" ht="15.75" customHeight="1">
      <c r="C214" s="4"/>
      <c r="D214" s="8" t="s">
        <v>108</v>
      </c>
      <c r="E214" s="9"/>
      <c r="F214" s="9"/>
      <c r="G214" s="10"/>
      <c r="H214" s="11">
        <v>0.5</v>
      </c>
      <c r="I214" s="22" t="s">
        <v>125</v>
      </c>
      <c r="J214" s="11">
        <v>1</v>
      </c>
      <c r="K214" s="11">
        <f>H214+((J214-H214)/2)</f>
        <v>0.75</v>
      </c>
      <c r="L214" s="11"/>
    </row>
    <row r="215" spans="3:12" ht="15.75" customHeight="1">
      <c r="C215" s="4"/>
      <c r="D215" s="8" t="s">
        <v>112</v>
      </c>
      <c r="E215" s="9"/>
      <c r="F215" s="9"/>
      <c r="G215" s="10"/>
      <c r="H215" s="11">
        <v>0.5</v>
      </c>
      <c r="I215" s="22" t="s">
        <v>125</v>
      </c>
      <c r="J215" s="11">
        <v>1</v>
      </c>
      <c r="K215" s="11">
        <f>H215+((J215-H215)/2)</f>
        <v>0.75</v>
      </c>
      <c r="L215" s="11"/>
    </row>
    <row r="216" spans="3:12" ht="15.75" customHeight="1">
      <c r="C216" s="12" t="s">
        <v>24</v>
      </c>
      <c r="D216" s="13"/>
      <c r="E216" s="13"/>
      <c r="F216" s="15"/>
      <c r="G216" s="15"/>
      <c r="H216" s="14">
        <f>H217</f>
        <v>0.5</v>
      </c>
      <c r="I216" s="21" t="s">
        <v>137</v>
      </c>
      <c r="J216" s="14">
        <f>J217</f>
        <v>1</v>
      </c>
      <c r="K216" s="14">
        <f>K217</f>
        <v>0.75</v>
      </c>
      <c r="L216" s="14"/>
    </row>
    <row r="217" spans="3:12" ht="15.75" customHeight="1" thickBot="1">
      <c r="C217" s="28" t="s">
        <v>24</v>
      </c>
      <c r="D217" s="29"/>
      <c r="E217" s="29"/>
      <c r="F217" s="30"/>
      <c r="G217" s="30"/>
      <c r="H217" s="31">
        <v>0.5</v>
      </c>
      <c r="I217" s="32" t="s">
        <v>152</v>
      </c>
      <c r="J217" s="31">
        <v>1</v>
      </c>
      <c r="K217" s="31">
        <f>H217+((J217-H217)/2)</f>
        <v>0.75</v>
      </c>
      <c r="L217" s="31" t="s">
        <v>155</v>
      </c>
    </row>
    <row r="218" spans="3:12" ht="15.75" customHeight="1" thickTop="1">
      <c r="C218" s="24" t="s">
        <v>126</v>
      </c>
      <c r="D218" s="25"/>
      <c r="E218" s="25"/>
      <c r="F218" s="25"/>
      <c r="G218" s="25"/>
      <c r="H218" s="26">
        <f>H170+H176+H186+H195+H216</f>
        <v>25.3</v>
      </c>
      <c r="I218" s="27" t="s">
        <v>125</v>
      </c>
      <c r="J218" s="26">
        <f>J170+J176+J186+J195+J216</f>
        <v>45.6</v>
      </c>
      <c r="K218" s="26">
        <f>K170+K176+K186+K195+K216</f>
        <v>35.45</v>
      </c>
      <c r="L218" s="2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S35"/>
  <sheetViews>
    <sheetView showGridLines="0" workbookViewId="0" topLeftCell="A1">
      <selection activeCell="A1" sqref="A1"/>
    </sheetView>
  </sheetViews>
  <sheetFormatPr defaultColWidth="9.00390625" defaultRowHeight="15.75" customHeight="1"/>
  <cols>
    <col min="1" max="1" width="1.625" style="1" customWidth="1"/>
    <col min="2" max="2" width="1.25" style="1" customWidth="1"/>
    <col min="3" max="5" width="1.625" style="1" customWidth="1"/>
    <col min="6" max="6" width="1.37890625" style="1" customWidth="1"/>
    <col min="7" max="7" width="13.375" style="1" customWidth="1"/>
    <col min="8" max="8" width="9.50390625" style="1" bestFit="1" customWidth="1"/>
    <col min="9" max="9" width="3.50390625" style="19" customWidth="1"/>
    <col min="10" max="12" width="9.00390625" style="1" customWidth="1"/>
    <col min="13" max="13" width="3.50390625" style="1" bestFit="1" customWidth="1"/>
    <col min="14" max="15" width="9.50390625" style="1" bestFit="1" customWidth="1"/>
    <col min="16" max="16" width="9.625" style="1" customWidth="1"/>
    <col min="17" max="17" width="3.50390625" style="1" customWidth="1"/>
    <col min="18" max="18" width="9.625" style="1" customWidth="1"/>
    <col min="19" max="19" width="10.50390625" style="1" customWidth="1"/>
    <col min="20" max="20" width="2.00390625" style="1" customWidth="1"/>
    <col min="21" max="16384" width="9.00390625" style="1" customWidth="1"/>
  </cols>
  <sheetData>
    <row r="2" spans="3:9" ht="15.75" customHeight="1">
      <c r="C2" s="35" t="s">
        <v>164</v>
      </c>
      <c r="D2" s="6"/>
      <c r="E2" s="6"/>
      <c r="F2" s="6"/>
      <c r="G2" s="6"/>
      <c r="H2" s="6"/>
      <c r="I2" s="33"/>
    </row>
    <row r="3" ht="15.75" customHeight="1">
      <c r="C3" s="2"/>
    </row>
    <row r="4" ht="15.75" customHeight="1">
      <c r="C4" s="1" t="s">
        <v>170</v>
      </c>
    </row>
    <row r="5" spans="3:19" ht="15.75" customHeight="1">
      <c r="C5" s="37" t="s">
        <v>118</v>
      </c>
      <c r="D5" s="38"/>
      <c r="E5" s="38"/>
      <c r="F5" s="38"/>
      <c r="G5" s="42"/>
      <c r="H5" s="17" t="s">
        <v>161</v>
      </c>
      <c r="I5" s="20"/>
      <c r="J5" s="17"/>
      <c r="K5" s="46"/>
      <c r="L5" s="36" t="s">
        <v>162</v>
      </c>
      <c r="M5" s="38"/>
      <c r="N5" s="38"/>
      <c r="O5" s="42"/>
      <c r="P5" s="36" t="s">
        <v>168</v>
      </c>
      <c r="Q5" s="38"/>
      <c r="R5" s="38"/>
      <c r="S5" s="39"/>
    </row>
    <row r="6" spans="3:19" ht="15.75" customHeight="1">
      <c r="C6" s="40"/>
      <c r="D6" s="41"/>
      <c r="E6" s="41"/>
      <c r="F6" s="41"/>
      <c r="G6" s="43"/>
      <c r="H6" s="17" t="s">
        <v>121</v>
      </c>
      <c r="I6" s="23" t="s">
        <v>156</v>
      </c>
      <c r="J6" s="18" t="s">
        <v>122</v>
      </c>
      <c r="K6" s="47" t="s">
        <v>123</v>
      </c>
      <c r="L6" s="17" t="s">
        <v>121</v>
      </c>
      <c r="M6" s="23" t="s">
        <v>156</v>
      </c>
      <c r="N6" s="18" t="s">
        <v>122</v>
      </c>
      <c r="O6" s="47" t="s">
        <v>123</v>
      </c>
      <c r="P6" s="17" t="s">
        <v>121</v>
      </c>
      <c r="Q6" s="23" t="s">
        <v>156</v>
      </c>
      <c r="R6" s="18" t="s">
        <v>122</v>
      </c>
      <c r="S6" s="18" t="s">
        <v>123</v>
      </c>
    </row>
    <row r="7" spans="3:19" ht="15.75" customHeight="1">
      <c r="C7" s="12" t="s">
        <v>151</v>
      </c>
      <c r="D7" s="13"/>
      <c r="E7" s="13"/>
      <c r="F7" s="13"/>
      <c r="G7" s="44"/>
      <c r="H7" s="13">
        <f>SUM(H8:H12)</f>
        <v>113.35000000000001</v>
      </c>
      <c r="I7" s="21" t="s">
        <v>124</v>
      </c>
      <c r="J7" s="14">
        <f>SUM(J8:J12)</f>
        <v>222.70000000000002</v>
      </c>
      <c r="K7" s="48">
        <f>SUM(K8:K12)</f>
        <v>168.025</v>
      </c>
      <c r="L7" s="51">
        <f>H7/6</f>
        <v>18.89166666666667</v>
      </c>
      <c r="M7" s="21" t="s">
        <v>124</v>
      </c>
      <c r="N7" s="52">
        <f>J7/6</f>
        <v>37.11666666666667</v>
      </c>
      <c r="O7" s="55">
        <f>K7/6</f>
        <v>28.004166666666666</v>
      </c>
      <c r="P7" s="53">
        <f>L7/6</f>
        <v>3.1486111111111117</v>
      </c>
      <c r="Q7" s="21" t="s">
        <v>124</v>
      </c>
      <c r="R7" s="53">
        <f>N7/6</f>
        <v>6.186111111111111</v>
      </c>
      <c r="S7" s="54">
        <f>O7/6</f>
        <v>4.667361111111111</v>
      </c>
    </row>
    <row r="8" spans="3:19" ht="15.75" customHeight="1">
      <c r="C8" s="8" t="s">
        <v>119</v>
      </c>
      <c r="D8" s="9"/>
      <c r="E8" s="9"/>
      <c r="F8" s="9"/>
      <c r="G8" s="45"/>
      <c r="H8" s="9">
        <v>13</v>
      </c>
      <c r="I8" s="22" t="s">
        <v>124</v>
      </c>
      <c r="J8" s="11">
        <v>33</v>
      </c>
      <c r="K8" s="49">
        <v>23</v>
      </c>
      <c r="L8" s="10" t="s">
        <v>157</v>
      </c>
      <c r="M8" s="22" t="s">
        <v>124</v>
      </c>
      <c r="N8" s="11" t="s">
        <v>157</v>
      </c>
      <c r="O8" s="45" t="s">
        <v>157</v>
      </c>
      <c r="P8" s="10" t="s">
        <v>157</v>
      </c>
      <c r="Q8" s="22" t="s">
        <v>124</v>
      </c>
      <c r="R8" s="11" t="s">
        <v>157</v>
      </c>
      <c r="S8" s="10" t="s">
        <v>157</v>
      </c>
    </row>
    <row r="9" spans="3:19" ht="15.75" customHeight="1">
      <c r="C9" s="34" t="s">
        <v>120</v>
      </c>
      <c r="D9" s="9"/>
      <c r="E9" s="9"/>
      <c r="F9" s="9"/>
      <c r="G9" s="45"/>
      <c r="H9" s="9">
        <v>13.4</v>
      </c>
      <c r="I9" s="22" t="s">
        <v>124</v>
      </c>
      <c r="J9" s="11">
        <v>28.95</v>
      </c>
      <c r="K9" s="49">
        <v>21.175</v>
      </c>
      <c r="L9" s="10" t="s">
        <v>158</v>
      </c>
      <c r="M9" s="22" t="s">
        <v>124</v>
      </c>
      <c r="N9" s="11" t="s">
        <v>158</v>
      </c>
      <c r="O9" s="45" t="s">
        <v>158</v>
      </c>
      <c r="P9" s="10" t="s">
        <v>158</v>
      </c>
      <c r="Q9" s="22" t="s">
        <v>124</v>
      </c>
      <c r="R9" s="11" t="s">
        <v>158</v>
      </c>
      <c r="S9" s="10" t="s">
        <v>158</v>
      </c>
    </row>
    <row r="10" spans="3:19" ht="15.75" customHeight="1">
      <c r="C10" s="8" t="s">
        <v>140</v>
      </c>
      <c r="D10" s="9"/>
      <c r="E10" s="9"/>
      <c r="F10" s="9"/>
      <c r="G10" s="45"/>
      <c r="H10" s="9">
        <v>64.15</v>
      </c>
      <c r="I10" s="22" t="s">
        <v>124</v>
      </c>
      <c r="J10" s="11">
        <v>114.95</v>
      </c>
      <c r="K10" s="49">
        <v>89.55</v>
      </c>
      <c r="L10" s="10" t="s">
        <v>159</v>
      </c>
      <c r="M10" s="22" t="s">
        <v>124</v>
      </c>
      <c r="N10" s="11" t="s">
        <v>159</v>
      </c>
      <c r="O10" s="45" t="s">
        <v>159</v>
      </c>
      <c r="P10" s="10" t="s">
        <v>159</v>
      </c>
      <c r="Q10" s="22" t="s">
        <v>124</v>
      </c>
      <c r="R10" s="11" t="s">
        <v>159</v>
      </c>
      <c r="S10" s="10" t="s">
        <v>159</v>
      </c>
    </row>
    <row r="11" spans="3:19" ht="15.75" customHeight="1">
      <c r="C11" s="8" t="s">
        <v>141</v>
      </c>
      <c r="D11" s="9"/>
      <c r="E11" s="9"/>
      <c r="F11" s="9"/>
      <c r="G11" s="45"/>
      <c r="H11" s="9">
        <v>12</v>
      </c>
      <c r="I11" s="22" t="s">
        <v>124</v>
      </c>
      <c r="J11" s="11">
        <v>24</v>
      </c>
      <c r="K11" s="49">
        <v>18</v>
      </c>
      <c r="L11" s="10" t="s">
        <v>160</v>
      </c>
      <c r="M11" s="22" t="s">
        <v>124</v>
      </c>
      <c r="N11" s="11" t="s">
        <v>160</v>
      </c>
      <c r="O11" s="45" t="s">
        <v>160</v>
      </c>
      <c r="P11" s="10" t="s">
        <v>160</v>
      </c>
      <c r="Q11" s="22" t="s">
        <v>124</v>
      </c>
      <c r="R11" s="11" t="s">
        <v>160</v>
      </c>
      <c r="S11" s="10" t="s">
        <v>160</v>
      </c>
    </row>
    <row r="12" spans="3:19" ht="15.75" customHeight="1">
      <c r="C12" s="8" t="s">
        <v>133</v>
      </c>
      <c r="D12" s="9"/>
      <c r="E12" s="9"/>
      <c r="F12" s="9"/>
      <c r="G12" s="45"/>
      <c r="H12" s="9">
        <v>10.8</v>
      </c>
      <c r="I12" s="22" t="s">
        <v>124</v>
      </c>
      <c r="J12" s="11">
        <v>21.8</v>
      </c>
      <c r="K12" s="49">
        <v>16.3</v>
      </c>
      <c r="L12" s="10" t="s">
        <v>160</v>
      </c>
      <c r="M12" s="22" t="s">
        <v>124</v>
      </c>
      <c r="N12" s="11" t="s">
        <v>160</v>
      </c>
      <c r="O12" s="45" t="s">
        <v>160</v>
      </c>
      <c r="P12" s="10" t="s">
        <v>160</v>
      </c>
      <c r="Q12" s="22" t="s">
        <v>124</v>
      </c>
      <c r="R12" s="11" t="s">
        <v>160</v>
      </c>
      <c r="S12" s="10" t="s">
        <v>160</v>
      </c>
    </row>
    <row r="13" spans="3:19" ht="15.75" customHeight="1">
      <c r="C13" s="12" t="s">
        <v>92</v>
      </c>
      <c r="D13" s="13"/>
      <c r="E13" s="13"/>
      <c r="F13" s="13"/>
      <c r="G13" s="44"/>
      <c r="H13" s="13">
        <f>SUM(H14)</f>
        <v>25.3</v>
      </c>
      <c r="I13" s="21" t="s">
        <v>124</v>
      </c>
      <c r="J13" s="14">
        <f>SUM(J14)</f>
        <v>45.6</v>
      </c>
      <c r="K13" s="48">
        <f>SUM(K14)</f>
        <v>35.45</v>
      </c>
      <c r="L13" s="51">
        <f>H13/6</f>
        <v>4.216666666666667</v>
      </c>
      <c r="M13" s="21" t="s">
        <v>124</v>
      </c>
      <c r="N13" s="50">
        <f>J13/6</f>
        <v>7.6000000000000005</v>
      </c>
      <c r="O13" s="55">
        <f>K13/6</f>
        <v>5.908333333333334</v>
      </c>
      <c r="P13" s="53">
        <f>L13/6</f>
        <v>0.7027777777777778</v>
      </c>
      <c r="Q13" s="21" t="s">
        <v>124</v>
      </c>
      <c r="R13" s="53">
        <f>N13/6</f>
        <v>1.2666666666666668</v>
      </c>
      <c r="S13" s="54">
        <f>O13/6</f>
        <v>0.9847222222222224</v>
      </c>
    </row>
    <row r="14" spans="3:19" ht="15.75" customHeight="1">
      <c r="C14" s="8" t="s">
        <v>145</v>
      </c>
      <c r="D14" s="9"/>
      <c r="E14" s="9"/>
      <c r="F14" s="9"/>
      <c r="G14" s="45"/>
      <c r="H14" s="9">
        <v>25.3</v>
      </c>
      <c r="I14" s="22" t="s">
        <v>124</v>
      </c>
      <c r="J14" s="11">
        <v>45.6</v>
      </c>
      <c r="K14" s="49">
        <v>35.45</v>
      </c>
      <c r="L14" s="10" t="s">
        <v>160</v>
      </c>
      <c r="M14" s="22" t="s">
        <v>124</v>
      </c>
      <c r="N14" s="11" t="s">
        <v>160</v>
      </c>
      <c r="O14" s="45" t="s">
        <v>160</v>
      </c>
      <c r="P14" s="10" t="s">
        <v>160</v>
      </c>
      <c r="Q14" s="22" t="s">
        <v>124</v>
      </c>
      <c r="R14" s="11" t="s">
        <v>160</v>
      </c>
      <c r="S14" s="10" t="s">
        <v>160</v>
      </c>
    </row>
    <row r="16" ht="15.75" customHeight="1">
      <c r="C16" s="1" t="s">
        <v>169</v>
      </c>
    </row>
    <row r="17" spans="3:19" ht="15.75" customHeight="1">
      <c r="C17" s="37" t="s">
        <v>118</v>
      </c>
      <c r="D17" s="38"/>
      <c r="E17" s="38"/>
      <c r="F17" s="38"/>
      <c r="G17" s="42"/>
      <c r="H17" s="17" t="s">
        <v>161</v>
      </c>
      <c r="I17" s="20"/>
      <c r="J17" s="17"/>
      <c r="K17" s="46"/>
      <c r="L17" s="36" t="s">
        <v>162</v>
      </c>
      <c r="M17" s="38"/>
      <c r="N17" s="38"/>
      <c r="O17" s="42"/>
      <c r="P17" s="36" t="s">
        <v>163</v>
      </c>
      <c r="Q17" s="38"/>
      <c r="R17" s="38"/>
      <c r="S17" s="39"/>
    </row>
    <row r="18" spans="3:19" ht="15.75" customHeight="1">
      <c r="C18" s="40"/>
      <c r="D18" s="41"/>
      <c r="E18" s="41"/>
      <c r="F18" s="41"/>
      <c r="G18" s="43"/>
      <c r="H18" s="17" t="s">
        <v>121</v>
      </c>
      <c r="I18" s="23" t="s">
        <v>156</v>
      </c>
      <c r="J18" s="18" t="s">
        <v>122</v>
      </c>
      <c r="K18" s="47" t="s">
        <v>123</v>
      </c>
      <c r="L18" s="17" t="s">
        <v>121</v>
      </c>
      <c r="M18" s="23" t="s">
        <v>156</v>
      </c>
      <c r="N18" s="18" t="s">
        <v>122</v>
      </c>
      <c r="O18" s="47" t="s">
        <v>123</v>
      </c>
      <c r="P18" s="17" t="s">
        <v>121</v>
      </c>
      <c r="Q18" s="23" t="s">
        <v>156</v>
      </c>
      <c r="R18" s="18" t="s">
        <v>122</v>
      </c>
      <c r="S18" s="18" t="s">
        <v>123</v>
      </c>
    </row>
    <row r="19" spans="3:19" ht="15.75" customHeight="1">
      <c r="C19" s="12" t="s">
        <v>151</v>
      </c>
      <c r="D19" s="13"/>
      <c r="E19" s="13"/>
      <c r="F19" s="13"/>
      <c r="G19" s="44"/>
      <c r="H19" s="13">
        <f>SUM(H20:H23)</f>
        <v>95.95000000000002</v>
      </c>
      <c r="I19" s="21" t="s">
        <v>124</v>
      </c>
      <c r="J19" s="14">
        <f>SUM(J20:J23)</f>
        <v>187.8</v>
      </c>
      <c r="K19" s="48">
        <f>SUM(K20:K23)</f>
        <v>141.875</v>
      </c>
      <c r="L19" s="51">
        <f>H19/6</f>
        <v>15.991666666666669</v>
      </c>
      <c r="M19" s="21" t="s">
        <v>124</v>
      </c>
      <c r="N19" s="52">
        <f>J19/6</f>
        <v>31.3</v>
      </c>
      <c r="O19" s="55">
        <f>K19/6</f>
        <v>23.645833333333332</v>
      </c>
      <c r="P19" s="53">
        <f>L19/6</f>
        <v>2.6652777777777783</v>
      </c>
      <c r="Q19" s="21" t="s">
        <v>124</v>
      </c>
      <c r="R19" s="53">
        <f>N19/6</f>
        <v>5.216666666666667</v>
      </c>
      <c r="S19" s="54">
        <f>O19/6</f>
        <v>3.940972222222222</v>
      </c>
    </row>
    <row r="20" spans="3:19" ht="15.75" customHeight="1">
      <c r="C20" s="8" t="s">
        <v>119</v>
      </c>
      <c r="D20" s="9"/>
      <c r="E20" s="9"/>
      <c r="F20" s="9"/>
      <c r="G20" s="45"/>
      <c r="H20" s="9">
        <v>13</v>
      </c>
      <c r="I20" s="22" t="s">
        <v>124</v>
      </c>
      <c r="J20" s="11">
        <v>33</v>
      </c>
      <c r="K20" s="49">
        <v>23</v>
      </c>
      <c r="L20" s="10" t="s">
        <v>160</v>
      </c>
      <c r="M20" s="22" t="s">
        <v>124</v>
      </c>
      <c r="N20" s="11" t="s">
        <v>160</v>
      </c>
      <c r="O20" s="45" t="s">
        <v>160</v>
      </c>
      <c r="P20" s="10" t="s">
        <v>157</v>
      </c>
      <c r="Q20" s="22" t="s">
        <v>124</v>
      </c>
      <c r="R20" s="11" t="s">
        <v>157</v>
      </c>
      <c r="S20" s="10" t="s">
        <v>157</v>
      </c>
    </row>
    <row r="21" spans="3:19" ht="15.75" customHeight="1">
      <c r="C21" s="34" t="s">
        <v>120</v>
      </c>
      <c r="D21" s="9"/>
      <c r="E21" s="9"/>
      <c r="F21" s="9"/>
      <c r="G21" s="45"/>
      <c r="H21" s="9">
        <v>13.4</v>
      </c>
      <c r="I21" s="22" t="s">
        <v>124</v>
      </c>
      <c r="J21" s="11">
        <v>28.95</v>
      </c>
      <c r="K21" s="49">
        <v>21.175</v>
      </c>
      <c r="L21" s="10" t="s">
        <v>160</v>
      </c>
      <c r="M21" s="22" t="s">
        <v>124</v>
      </c>
      <c r="N21" s="11" t="s">
        <v>160</v>
      </c>
      <c r="O21" s="45" t="s">
        <v>160</v>
      </c>
      <c r="P21" s="10" t="s">
        <v>158</v>
      </c>
      <c r="Q21" s="22" t="s">
        <v>124</v>
      </c>
      <c r="R21" s="11" t="s">
        <v>158</v>
      </c>
      <c r="S21" s="10" t="s">
        <v>158</v>
      </c>
    </row>
    <row r="22" spans="3:19" ht="15.75" customHeight="1">
      <c r="C22" s="8" t="s">
        <v>140</v>
      </c>
      <c r="D22" s="9"/>
      <c r="E22" s="9"/>
      <c r="F22" s="9"/>
      <c r="G22" s="45"/>
      <c r="H22" s="9">
        <v>64.15</v>
      </c>
      <c r="I22" s="22" t="s">
        <v>124</v>
      </c>
      <c r="J22" s="11">
        <v>114.95</v>
      </c>
      <c r="K22" s="49">
        <v>89.55</v>
      </c>
      <c r="L22" s="10" t="s">
        <v>160</v>
      </c>
      <c r="M22" s="22" t="s">
        <v>124</v>
      </c>
      <c r="N22" s="11" t="s">
        <v>160</v>
      </c>
      <c r="O22" s="45" t="s">
        <v>160</v>
      </c>
      <c r="P22" s="10" t="s">
        <v>159</v>
      </c>
      <c r="Q22" s="22" t="s">
        <v>124</v>
      </c>
      <c r="R22" s="11" t="s">
        <v>159</v>
      </c>
      <c r="S22" s="10" t="s">
        <v>159</v>
      </c>
    </row>
    <row r="23" spans="3:19" ht="15.75" customHeight="1">
      <c r="C23" s="8" t="s">
        <v>133</v>
      </c>
      <c r="D23" s="9"/>
      <c r="E23" s="9"/>
      <c r="F23" s="9"/>
      <c r="G23" s="45"/>
      <c r="H23" s="9">
        <v>5.4</v>
      </c>
      <c r="I23" s="22" t="s">
        <v>124</v>
      </c>
      <c r="J23" s="11">
        <v>10.9</v>
      </c>
      <c r="K23" s="49">
        <v>8.15</v>
      </c>
      <c r="L23" s="10" t="s">
        <v>160</v>
      </c>
      <c r="M23" s="22" t="s">
        <v>124</v>
      </c>
      <c r="N23" s="11" t="s">
        <v>160</v>
      </c>
      <c r="O23" s="45" t="s">
        <v>160</v>
      </c>
      <c r="P23" s="10" t="s">
        <v>160</v>
      </c>
      <c r="Q23" s="22" t="s">
        <v>124</v>
      </c>
      <c r="R23" s="11" t="s">
        <v>160</v>
      </c>
      <c r="S23" s="10" t="s">
        <v>160</v>
      </c>
    </row>
    <row r="24" spans="3:19" ht="15.75" customHeight="1">
      <c r="C24" s="12" t="s">
        <v>92</v>
      </c>
      <c r="D24" s="13"/>
      <c r="E24" s="13"/>
      <c r="F24" s="13"/>
      <c r="G24" s="44"/>
      <c r="H24" s="13">
        <f>SUM(H25)</f>
        <v>21.3</v>
      </c>
      <c r="I24" s="21" t="s">
        <v>124</v>
      </c>
      <c r="J24" s="14">
        <f>SUM(J25)</f>
        <v>38.1</v>
      </c>
      <c r="K24" s="48">
        <f>SUM(K25)</f>
        <v>29.700000000000003</v>
      </c>
      <c r="L24" s="51">
        <f>H24/6</f>
        <v>3.5500000000000003</v>
      </c>
      <c r="M24" s="21" t="s">
        <v>124</v>
      </c>
      <c r="N24" s="52">
        <f>J24/6</f>
        <v>6.3500000000000005</v>
      </c>
      <c r="O24" s="55">
        <f>K24/6</f>
        <v>4.95</v>
      </c>
      <c r="P24" s="53">
        <f>L24/6</f>
        <v>0.5916666666666667</v>
      </c>
      <c r="Q24" s="21" t="s">
        <v>124</v>
      </c>
      <c r="R24" s="53">
        <f>N24/6</f>
        <v>1.0583333333333333</v>
      </c>
      <c r="S24" s="54">
        <f>O24/6</f>
        <v>0.8250000000000001</v>
      </c>
    </row>
    <row r="25" spans="3:19" ht="15.75" customHeight="1">
      <c r="C25" s="8" t="s">
        <v>145</v>
      </c>
      <c r="D25" s="9"/>
      <c r="E25" s="9"/>
      <c r="F25" s="9"/>
      <c r="G25" s="45"/>
      <c r="H25" s="9">
        <f>25.3-0.5-3.5</f>
        <v>21.3</v>
      </c>
      <c r="I25" s="22" t="s">
        <v>124</v>
      </c>
      <c r="J25" s="11">
        <f>45.6-0.5-7</f>
        <v>38.1</v>
      </c>
      <c r="K25" s="49">
        <f>H25+((J25-H25)/2)</f>
        <v>29.700000000000003</v>
      </c>
      <c r="L25" s="10" t="s">
        <v>160</v>
      </c>
      <c r="M25" s="22" t="s">
        <v>124</v>
      </c>
      <c r="N25" s="11" t="s">
        <v>160</v>
      </c>
      <c r="O25" s="45" t="s">
        <v>160</v>
      </c>
      <c r="P25" s="10" t="s">
        <v>160</v>
      </c>
      <c r="Q25" s="22" t="s">
        <v>124</v>
      </c>
      <c r="R25" s="11" t="s">
        <v>160</v>
      </c>
      <c r="S25" s="10" t="s">
        <v>160</v>
      </c>
    </row>
    <row r="27" ht="15.75" customHeight="1">
      <c r="C27" s="1" t="s">
        <v>171</v>
      </c>
    </row>
    <row r="28" spans="3:19" ht="15.75" customHeight="1">
      <c r="C28" s="37" t="s">
        <v>118</v>
      </c>
      <c r="D28" s="38"/>
      <c r="E28" s="38"/>
      <c r="F28" s="38"/>
      <c r="G28" s="42"/>
      <c r="H28" s="17" t="s">
        <v>161</v>
      </c>
      <c r="I28" s="20"/>
      <c r="J28" s="17"/>
      <c r="K28" s="46"/>
      <c r="L28" s="36" t="s">
        <v>162</v>
      </c>
      <c r="M28" s="38"/>
      <c r="N28" s="38"/>
      <c r="O28" s="42"/>
      <c r="P28" s="36" t="s">
        <v>163</v>
      </c>
      <c r="Q28" s="38"/>
      <c r="R28" s="38"/>
      <c r="S28" s="39"/>
    </row>
    <row r="29" spans="3:19" ht="15.75" customHeight="1">
      <c r="C29" s="40"/>
      <c r="D29" s="41"/>
      <c r="E29" s="41"/>
      <c r="F29" s="41"/>
      <c r="G29" s="43"/>
      <c r="H29" s="17" t="s">
        <v>121</v>
      </c>
      <c r="I29" s="23" t="s">
        <v>156</v>
      </c>
      <c r="J29" s="18" t="s">
        <v>122</v>
      </c>
      <c r="K29" s="47" t="s">
        <v>123</v>
      </c>
      <c r="L29" s="17" t="s">
        <v>121</v>
      </c>
      <c r="M29" s="23" t="s">
        <v>156</v>
      </c>
      <c r="N29" s="18" t="s">
        <v>122</v>
      </c>
      <c r="O29" s="47" t="s">
        <v>123</v>
      </c>
      <c r="P29" s="17" t="s">
        <v>121</v>
      </c>
      <c r="Q29" s="23" t="s">
        <v>156</v>
      </c>
      <c r="R29" s="18" t="s">
        <v>122</v>
      </c>
      <c r="S29" s="18" t="s">
        <v>123</v>
      </c>
    </row>
    <row r="30" spans="3:19" ht="15.75" customHeight="1">
      <c r="C30" s="12" t="s">
        <v>151</v>
      </c>
      <c r="D30" s="13"/>
      <c r="E30" s="13"/>
      <c r="F30" s="13"/>
      <c r="G30" s="44"/>
      <c r="H30" s="13">
        <f>SUM(H31:H33)</f>
        <v>82.55000000000001</v>
      </c>
      <c r="I30" s="21" t="s">
        <v>124</v>
      </c>
      <c r="J30" s="14">
        <f>SUM(J31:J33)</f>
        <v>158.85</v>
      </c>
      <c r="K30" s="48">
        <f>SUM(K31:K33)</f>
        <v>120.7</v>
      </c>
      <c r="L30" s="51">
        <f>H30/6</f>
        <v>13.758333333333335</v>
      </c>
      <c r="M30" s="21" t="s">
        <v>124</v>
      </c>
      <c r="N30" s="52">
        <f>J30/6</f>
        <v>26.474999999999998</v>
      </c>
      <c r="O30" s="55">
        <f>K30/6</f>
        <v>20.116666666666667</v>
      </c>
      <c r="P30" s="53">
        <f>L30/6</f>
        <v>2.2930555555555556</v>
      </c>
      <c r="Q30" s="21" t="s">
        <v>124</v>
      </c>
      <c r="R30" s="53">
        <f>N30/6</f>
        <v>4.4125</v>
      </c>
      <c r="S30" s="54">
        <f>O30/6</f>
        <v>3.352777777777778</v>
      </c>
    </row>
    <row r="31" spans="3:19" ht="15.75" customHeight="1">
      <c r="C31" s="8" t="s">
        <v>119</v>
      </c>
      <c r="D31" s="9"/>
      <c r="E31" s="9"/>
      <c r="F31" s="9"/>
      <c r="G31" s="45"/>
      <c r="H31" s="9">
        <v>13</v>
      </c>
      <c r="I31" s="22" t="s">
        <v>124</v>
      </c>
      <c r="J31" s="11">
        <v>33</v>
      </c>
      <c r="K31" s="49">
        <v>23</v>
      </c>
      <c r="L31" s="10" t="s">
        <v>160</v>
      </c>
      <c r="M31" s="22" t="s">
        <v>124</v>
      </c>
      <c r="N31" s="11" t="s">
        <v>160</v>
      </c>
      <c r="O31" s="45" t="s">
        <v>160</v>
      </c>
      <c r="P31" s="10" t="s">
        <v>157</v>
      </c>
      <c r="Q31" s="22" t="s">
        <v>124</v>
      </c>
      <c r="R31" s="11" t="s">
        <v>157</v>
      </c>
      <c r="S31" s="10" t="s">
        <v>157</v>
      </c>
    </row>
    <row r="32" spans="3:19" ht="15.75" customHeight="1">
      <c r="C32" s="8" t="s">
        <v>140</v>
      </c>
      <c r="D32" s="9"/>
      <c r="E32" s="9"/>
      <c r="F32" s="9"/>
      <c r="G32" s="45"/>
      <c r="H32" s="9">
        <v>64.15</v>
      </c>
      <c r="I32" s="22" t="s">
        <v>124</v>
      </c>
      <c r="J32" s="11">
        <v>114.95</v>
      </c>
      <c r="K32" s="49">
        <v>89.55</v>
      </c>
      <c r="L32" s="10" t="s">
        <v>160</v>
      </c>
      <c r="M32" s="22" t="s">
        <v>124</v>
      </c>
      <c r="N32" s="11" t="s">
        <v>160</v>
      </c>
      <c r="O32" s="45" t="s">
        <v>160</v>
      </c>
      <c r="P32" s="10" t="s">
        <v>158</v>
      </c>
      <c r="Q32" s="22" t="s">
        <v>124</v>
      </c>
      <c r="R32" s="11" t="s">
        <v>158</v>
      </c>
      <c r="S32" s="10" t="s">
        <v>158</v>
      </c>
    </row>
    <row r="33" spans="3:19" ht="15.75" customHeight="1">
      <c r="C33" s="8" t="s">
        <v>133</v>
      </c>
      <c r="D33" s="9"/>
      <c r="E33" s="9"/>
      <c r="F33" s="9"/>
      <c r="G33" s="45"/>
      <c r="H33" s="9">
        <v>5.4</v>
      </c>
      <c r="I33" s="22" t="s">
        <v>124</v>
      </c>
      <c r="J33" s="11">
        <v>10.9</v>
      </c>
      <c r="K33" s="49">
        <v>8.15</v>
      </c>
      <c r="L33" s="10" t="s">
        <v>160</v>
      </c>
      <c r="M33" s="22" t="s">
        <v>124</v>
      </c>
      <c r="N33" s="11" t="s">
        <v>160</v>
      </c>
      <c r="O33" s="45" t="s">
        <v>160</v>
      </c>
      <c r="P33" s="10" t="s">
        <v>159</v>
      </c>
      <c r="Q33" s="22" t="s">
        <v>124</v>
      </c>
      <c r="R33" s="11" t="s">
        <v>159</v>
      </c>
      <c r="S33" s="10" t="s">
        <v>159</v>
      </c>
    </row>
    <row r="34" spans="3:19" ht="15.75" customHeight="1">
      <c r="C34" s="12" t="s">
        <v>92</v>
      </c>
      <c r="D34" s="13"/>
      <c r="E34" s="13"/>
      <c r="F34" s="13"/>
      <c r="G34" s="44"/>
      <c r="H34" s="13">
        <f>SUM(H35)</f>
        <v>21.3</v>
      </c>
      <c r="I34" s="21" t="s">
        <v>124</v>
      </c>
      <c r="J34" s="14">
        <f>SUM(J35)</f>
        <v>38.1</v>
      </c>
      <c r="K34" s="48">
        <f>SUM(K35)</f>
        <v>29.700000000000003</v>
      </c>
      <c r="L34" s="51">
        <f>H34/6</f>
        <v>3.5500000000000003</v>
      </c>
      <c r="M34" s="21" t="s">
        <v>124</v>
      </c>
      <c r="N34" s="52">
        <f>J34/6</f>
        <v>6.3500000000000005</v>
      </c>
      <c r="O34" s="55">
        <f>K34/6</f>
        <v>4.95</v>
      </c>
      <c r="P34" s="53">
        <f>L34/6</f>
        <v>0.5916666666666667</v>
      </c>
      <c r="Q34" s="21" t="s">
        <v>124</v>
      </c>
      <c r="R34" s="53">
        <f>N34/6</f>
        <v>1.0583333333333333</v>
      </c>
      <c r="S34" s="54">
        <f>O34/6</f>
        <v>0.8250000000000001</v>
      </c>
    </row>
    <row r="35" spans="3:19" ht="15.75" customHeight="1">
      <c r="C35" s="8" t="s">
        <v>145</v>
      </c>
      <c r="D35" s="9"/>
      <c r="E35" s="9"/>
      <c r="F35" s="9"/>
      <c r="G35" s="45"/>
      <c r="H35" s="9">
        <f>25.3-0.5-3.5</f>
        <v>21.3</v>
      </c>
      <c r="I35" s="22" t="s">
        <v>124</v>
      </c>
      <c r="J35" s="11">
        <f>45.6-0.5-7</f>
        <v>38.1</v>
      </c>
      <c r="K35" s="49">
        <f>H35+((J35-H35)/2)</f>
        <v>29.700000000000003</v>
      </c>
      <c r="L35" s="10" t="s">
        <v>160</v>
      </c>
      <c r="M35" s="22" t="s">
        <v>124</v>
      </c>
      <c r="N35" s="11" t="s">
        <v>160</v>
      </c>
      <c r="O35" s="45" t="s">
        <v>160</v>
      </c>
      <c r="P35" s="10" t="s">
        <v>160</v>
      </c>
      <c r="Q35" s="22" t="s">
        <v>124</v>
      </c>
      <c r="R35" s="11" t="s">
        <v>160</v>
      </c>
      <c r="S35" s="10" t="s">
        <v>160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a-yosida</dc:creator>
  <cp:keywords/>
  <dc:description/>
  <cp:lastModifiedBy>a-yosida</cp:lastModifiedBy>
  <dcterms:created xsi:type="dcterms:W3CDTF">2015-05-31T05:41:52Z</dcterms:created>
  <dcterms:modified xsi:type="dcterms:W3CDTF">2015-05-31T13:34:44Z</dcterms:modified>
  <cp:category/>
  <cp:version/>
  <cp:contentType/>
  <cp:contentStatus/>
</cp:coreProperties>
</file>